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5\Rendeletek\20_2025_mellékletei\"/>
    </mc:Choice>
  </mc:AlternateContent>
  <xr:revisionPtr revIDLastSave="0" documentId="13_ncr:1_{AFD0CB3C-CCF3-4785-AB48-BC1D58EA1D18}" xr6:coauthVersionLast="47" xr6:coauthVersionMax="47" xr10:uidLastSave="{00000000-0000-0000-0000-000000000000}"/>
  <bookViews>
    <workbookView xWindow="-120" yWindow="-120" windowWidth="29040" windowHeight="15840" xr2:uid="{BD5CC64A-EA3B-4D19-880E-89493CFBDFE1}"/>
  </bookViews>
  <sheets>
    <sheet name="Munka1 " sheetId="4" r:id="rId1"/>
    <sheet name="Munka2" sheetId="1" r:id="rId2"/>
    <sheet name="Munka3" sheetId="3" r:id="rId3"/>
  </sheets>
  <definedNames>
    <definedName name="_xlnm.Print_Area" localSheetId="0">'Munka1 '!$A$1:$N$68</definedName>
    <definedName name="_xlnm.Print_Area" localSheetId="1">Munka2!$A$1:$I$68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6" i="4" l="1"/>
  <c r="M66" i="4" s="1"/>
  <c r="G66" i="4"/>
  <c r="L66" i="4" s="1"/>
  <c r="H65" i="4"/>
  <c r="M65" i="4" s="1"/>
  <c r="G65" i="4"/>
  <c r="L65" i="4" s="1"/>
  <c r="D65" i="4"/>
  <c r="H64" i="4"/>
  <c r="M64" i="4" s="1"/>
  <c r="G64" i="4"/>
  <c r="L64" i="4" s="1"/>
  <c r="D64" i="4"/>
  <c r="K63" i="4"/>
  <c r="J63" i="4"/>
  <c r="G63" i="4"/>
  <c r="F63" i="4"/>
  <c r="E63" i="4"/>
  <c r="C63" i="4"/>
  <c r="B63" i="4"/>
  <c r="H61" i="4"/>
  <c r="M61" i="4" s="1"/>
  <c r="G61" i="4"/>
  <c r="L61" i="4" s="1"/>
  <c r="M60" i="4"/>
  <c r="L60" i="4"/>
  <c r="N60" i="4" s="1"/>
  <c r="M59" i="4"/>
  <c r="H59" i="4"/>
  <c r="G59" i="4"/>
  <c r="L59" i="4" s="1"/>
  <c r="D59" i="4"/>
  <c r="D58" i="4" s="1"/>
  <c r="K58" i="4"/>
  <c r="J58" i="4"/>
  <c r="F58" i="4"/>
  <c r="E58" i="4"/>
  <c r="C58" i="4"/>
  <c r="B58" i="4"/>
  <c r="M56" i="4"/>
  <c r="M55" i="4" s="1"/>
  <c r="H56" i="4"/>
  <c r="G56" i="4"/>
  <c r="L56" i="4" s="1"/>
  <c r="D56" i="4"/>
  <c r="D55" i="4" s="1"/>
  <c r="K55" i="4"/>
  <c r="J55" i="4"/>
  <c r="H55" i="4"/>
  <c r="F55" i="4"/>
  <c r="E55" i="4"/>
  <c r="C55" i="4"/>
  <c r="B55" i="4"/>
  <c r="M53" i="4"/>
  <c r="M51" i="4" s="1"/>
  <c r="L53" i="4"/>
  <c r="M52" i="4"/>
  <c r="L52" i="4"/>
  <c r="N52" i="4" s="1"/>
  <c r="K51" i="4"/>
  <c r="J51" i="4"/>
  <c r="I51" i="4"/>
  <c r="H51" i="4"/>
  <c r="G51" i="4"/>
  <c r="F51" i="4"/>
  <c r="E51" i="4"/>
  <c r="D51" i="4"/>
  <c r="C51" i="4"/>
  <c r="B51" i="4"/>
  <c r="L49" i="4"/>
  <c r="H49" i="4"/>
  <c r="M49" i="4" s="1"/>
  <c r="M48" i="4" s="1"/>
  <c r="G49" i="4"/>
  <c r="K48" i="4"/>
  <c r="J48" i="4"/>
  <c r="G48" i="4"/>
  <c r="F48" i="4"/>
  <c r="E48" i="4"/>
  <c r="D48" i="4"/>
  <c r="C48" i="4"/>
  <c r="B48" i="4"/>
  <c r="I46" i="4"/>
  <c r="I45" i="4" s="1"/>
  <c r="H46" i="4"/>
  <c r="M46" i="4" s="1"/>
  <c r="M45" i="4" s="1"/>
  <c r="G46" i="4"/>
  <c r="L46" i="4" s="1"/>
  <c r="D46" i="4"/>
  <c r="D45" i="4" s="1"/>
  <c r="K45" i="4"/>
  <c r="J45" i="4"/>
  <c r="G45" i="4"/>
  <c r="F45" i="4"/>
  <c r="E45" i="4"/>
  <c r="C45" i="4"/>
  <c r="B45" i="4"/>
  <c r="I43" i="4"/>
  <c r="H43" i="4"/>
  <c r="M43" i="4" s="1"/>
  <c r="G43" i="4"/>
  <c r="L43" i="4" s="1"/>
  <c r="N43" i="4" s="1"/>
  <c r="D43" i="4"/>
  <c r="I42" i="4"/>
  <c r="I41" i="4" s="1"/>
  <c r="H42" i="4"/>
  <c r="M42" i="4" s="1"/>
  <c r="M41" i="4" s="1"/>
  <c r="G42" i="4"/>
  <c r="L42" i="4" s="1"/>
  <c r="D42" i="4"/>
  <c r="D41" i="4" s="1"/>
  <c r="K41" i="4"/>
  <c r="J41" i="4"/>
  <c r="H41" i="4"/>
  <c r="G41" i="4"/>
  <c r="F41" i="4"/>
  <c r="E41" i="4"/>
  <c r="C41" i="4"/>
  <c r="B41" i="4"/>
  <c r="M39" i="4"/>
  <c r="L39" i="4"/>
  <c r="N39" i="4" s="1"/>
  <c r="L38" i="4"/>
  <c r="N38" i="4" s="1"/>
  <c r="I38" i="4"/>
  <c r="H38" i="4"/>
  <c r="M38" i="4" s="1"/>
  <c r="G38" i="4"/>
  <c r="D38" i="4"/>
  <c r="I37" i="4"/>
  <c r="I36" i="4" s="1"/>
  <c r="H37" i="4"/>
  <c r="M37" i="4" s="1"/>
  <c r="M36" i="4" s="1"/>
  <c r="G37" i="4"/>
  <c r="L37" i="4" s="1"/>
  <c r="D37" i="4"/>
  <c r="D36" i="4" s="1"/>
  <c r="K36" i="4"/>
  <c r="J36" i="4"/>
  <c r="H36" i="4"/>
  <c r="G36" i="4"/>
  <c r="F36" i="4"/>
  <c r="E36" i="4"/>
  <c r="C36" i="4"/>
  <c r="B36" i="4"/>
  <c r="H34" i="4"/>
  <c r="M34" i="4" s="1"/>
  <c r="G34" i="4"/>
  <c r="L34" i="4" s="1"/>
  <c r="D34" i="4"/>
  <c r="L33" i="4"/>
  <c r="H33" i="4"/>
  <c r="M33" i="4" s="1"/>
  <c r="G33" i="4"/>
  <c r="D33" i="4"/>
  <c r="L32" i="4"/>
  <c r="I32" i="4"/>
  <c r="H32" i="4"/>
  <c r="M32" i="4" s="1"/>
  <c r="G32" i="4"/>
  <c r="D32" i="4"/>
  <c r="H31" i="4"/>
  <c r="M31" i="4" s="1"/>
  <c r="G31" i="4"/>
  <c r="L31" i="4" s="1"/>
  <c r="D31" i="4"/>
  <c r="H28" i="4"/>
  <c r="M28" i="4" s="1"/>
  <c r="G28" i="4"/>
  <c r="L28" i="4" s="1"/>
  <c r="D28" i="4"/>
  <c r="M27" i="4"/>
  <c r="L27" i="4"/>
  <c r="N27" i="4" s="1"/>
  <c r="H27" i="4"/>
  <c r="G27" i="4"/>
  <c r="I27" i="4" s="1"/>
  <c r="D27" i="4"/>
  <c r="D26" i="4" s="1"/>
  <c r="K26" i="4"/>
  <c r="J26" i="4"/>
  <c r="G26" i="4"/>
  <c r="F26" i="4"/>
  <c r="E26" i="4"/>
  <c r="C26" i="4"/>
  <c r="B26" i="4"/>
  <c r="M24" i="4"/>
  <c r="L24" i="4"/>
  <c r="M23" i="4"/>
  <c r="L23" i="4"/>
  <c r="N23" i="4" s="1"/>
  <c r="M22" i="4"/>
  <c r="L22" i="4"/>
  <c r="N22" i="4" s="1"/>
  <c r="M21" i="4"/>
  <c r="K21" i="4"/>
  <c r="J21" i="4"/>
  <c r="I21" i="4"/>
  <c r="H21" i="4"/>
  <c r="G21" i="4"/>
  <c r="F21" i="4"/>
  <c r="E21" i="4"/>
  <c r="D21" i="4"/>
  <c r="C21" i="4"/>
  <c r="B21" i="4"/>
  <c r="H19" i="4"/>
  <c r="M19" i="4" s="1"/>
  <c r="G19" i="4"/>
  <c r="L19" i="4" s="1"/>
  <c r="H18" i="4"/>
  <c r="M18" i="4" s="1"/>
  <c r="G18" i="4"/>
  <c r="L18" i="4" s="1"/>
  <c r="H17" i="4"/>
  <c r="M17" i="4" s="1"/>
  <c r="G17" i="4"/>
  <c r="L17" i="4" s="1"/>
  <c r="N17" i="4" s="1"/>
  <c r="L16" i="4"/>
  <c r="N16" i="4" s="1"/>
  <c r="I16" i="4"/>
  <c r="H16" i="4"/>
  <c r="M16" i="4" s="1"/>
  <c r="G16" i="4"/>
  <c r="D16" i="4"/>
  <c r="D15" i="4" s="1"/>
  <c r="K15" i="4"/>
  <c r="J15" i="4"/>
  <c r="F15" i="4"/>
  <c r="E15" i="4"/>
  <c r="C15" i="4"/>
  <c r="B15" i="4"/>
  <c r="L13" i="4"/>
  <c r="N13" i="4" s="1"/>
  <c r="I13" i="4"/>
  <c r="H13" i="4"/>
  <c r="M13" i="4" s="1"/>
  <c r="G13" i="4"/>
  <c r="D13" i="4"/>
  <c r="I12" i="4"/>
  <c r="I11" i="4" s="1"/>
  <c r="H12" i="4"/>
  <c r="M12" i="4" s="1"/>
  <c r="M11" i="4" s="1"/>
  <c r="G12" i="4"/>
  <c r="L12" i="4" s="1"/>
  <c r="D12" i="4"/>
  <c r="K11" i="4"/>
  <c r="K9" i="4" s="1"/>
  <c r="K68" i="4" s="1"/>
  <c r="J11" i="4"/>
  <c r="G11" i="4"/>
  <c r="F11" i="4"/>
  <c r="E11" i="4"/>
  <c r="E9" i="4" s="1"/>
  <c r="E68" i="4" s="1"/>
  <c r="C11" i="4"/>
  <c r="B11" i="4"/>
  <c r="C9" i="4"/>
  <c r="C68" i="4" s="1"/>
  <c r="Q68" i="1"/>
  <c r="L60" i="1"/>
  <c r="N60" i="1" s="1"/>
  <c r="M60" i="1"/>
  <c r="B58" i="1"/>
  <c r="C58" i="1"/>
  <c r="E58" i="1"/>
  <c r="F58" i="1"/>
  <c r="J58" i="1"/>
  <c r="K58" i="1"/>
  <c r="B21" i="1"/>
  <c r="C21" i="1"/>
  <c r="D21" i="1"/>
  <c r="E21" i="1"/>
  <c r="F21" i="1"/>
  <c r="G21" i="1"/>
  <c r="H21" i="1"/>
  <c r="I21" i="1"/>
  <c r="J21" i="1"/>
  <c r="K21" i="1"/>
  <c r="L24" i="1"/>
  <c r="N24" i="1" s="1"/>
  <c r="M24" i="1"/>
  <c r="F9" i="4" l="1"/>
  <c r="F68" i="4" s="1"/>
  <c r="D11" i="4"/>
  <c r="M26" i="4"/>
  <c r="I33" i="4"/>
  <c r="N34" i="4"/>
  <c r="I49" i="4"/>
  <c r="I48" i="4" s="1"/>
  <c r="N51" i="4"/>
  <c r="M63" i="4"/>
  <c r="N65" i="4"/>
  <c r="N66" i="4"/>
  <c r="B9" i="4"/>
  <c r="B68" i="4" s="1"/>
  <c r="D69" i="4" s="1"/>
  <c r="G15" i="4"/>
  <c r="I18" i="4"/>
  <c r="N33" i="4"/>
  <c r="N49" i="4"/>
  <c r="N48" i="4" s="1"/>
  <c r="H58" i="4"/>
  <c r="I61" i="4"/>
  <c r="I64" i="4"/>
  <c r="I66" i="4"/>
  <c r="J9" i="4"/>
  <c r="J68" i="4" s="1"/>
  <c r="L21" i="4"/>
  <c r="N28" i="4"/>
  <c r="N32" i="4"/>
  <c r="H48" i="4"/>
  <c r="N53" i="4"/>
  <c r="D63" i="4"/>
  <c r="N12" i="4"/>
  <c r="N11" i="4" s="1"/>
  <c r="L11" i="4"/>
  <c r="N42" i="4"/>
  <c r="N41" i="4" s="1"/>
  <c r="L41" i="4"/>
  <c r="N46" i="4"/>
  <c r="N45" i="4" s="1"/>
  <c r="L45" i="4"/>
  <c r="L55" i="4"/>
  <c r="N56" i="4"/>
  <c r="N55" i="4" s="1"/>
  <c r="L58" i="4"/>
  <c r="N59" i="4"/>
  <c r="M15" i="4"/>
  <c r="N18" i="4"/>
  <c r="N31" i="4"/>
  <c r="N26" i="4" s="1"/>
  <c r="N61" i="4"/>
  <c r="N64" i="4"/>
  <c r="N37" i="4"/>
  <c r="N36" i="4" s="1"/>
  <c r="L36" i="4"/>
  <c r="I15" i="4"/>
  <c r="N19" i="4"/>
  <c r="M58" i="4"/>
  <c r="H15" i="4"/>
  <c r="L15" i="4"/>
  <c r="I17" i="4"/>
  <c r="I19" i="4"/>
  <c r="H26" i="4"/>
  <c r="L26" i="4"/>
  <c r="I31" i="4"/>
  <c r="L51" i="4"/>
  <c r="H63" i="4"/>
  <c r="L63" i="4"/>
  <c r="H11" i="4"/>
  <c r="N24" i="4"/>
  <c r="N21" i="4" s="1"/>
  <c r="I28" i="4"/>
  <c r="I34" i="4"/>
  <c r="H45" i="4"/>
  <c r="L48" i="4"/>
  <c r="I56" i="4"/>
  <c r="I55" i="4" s="1"/>
  <c r="I59" i="4"/>
  <c r="I58" i="4" s="1"/>
  <c r="I65" i="4"/>
  <c r="G55" i="4"/>
  <c r="G58" i="4"/>
  <c r="O166" i="1"/>
  <c r="L23" i="1"/>
  <c r="M23" i="1"/>
  <c r="M22" i="1"/>
  <c r="L22" i="1"/>
  <c r="I26" i="4" l="1"/>
  <c r="D9" i="4"/>
  <c r="D68" i="4" s="1"/>
  <c r="I63" i="4"/>
  <c r="N15" i="4"/>
  <c r="N63" i="4"/>
  <c r="M9" i="4"/>
  <c r="M68" i="4" s="1"/>
  <c r="I9" i="4"/>
  <c r="I68" i="4" s="1"/>
  <c r="G9" i="4"/>
  <c r="G68" i="4" s="1"/>
  <c r="H9" i="4"/>
  <c r="H68" i="4" s="1"/>
  <c r="N58" i="4"/>
  <c r="L9" i="4"/>
  <c r="L68" i="4" s="1"/>
  <c r="N23" i="1"/>
  <c r="N22" i="1"/>
  <c r="L21" i="1"/>
  <c r="M21" i="1"/>
  <c r="B51" i="1"/>
  <c r="C51" i="1"/>
  <c r="D51" i="1"/>
  <c r="E51" i="1"/>
  <c r="F51" i="1"/>
  <c r="G51" i="1"/>
  <c r="H51" i="1"/>
  <c r="I51" i="1"/>
  <c r="J51" i="1"/>
  <c r="K51" i="1"/>
  <c r="L53" i="1"/>
  <c r="M53" i="1"/>
  <c r="M52" i="1"/>
  <c r="L52" i="1"/>
  <c r="N9" i="4" l="1"/>
  <c r="N68" i="4" s="1"/>
  <c r="M51" i="1"/>
  <c r="N21" i="1"/>
  <c r="L51" i="1"/>
  <c r="N53" i="1"/>
  <c r="N52" i="1"/>
  <c r="B36" i="1"/>
  <c r="C36" i="1"/>
  <c r="E36" i="1"/>
  <c r="F36" i="1"/>
  <c r="J36" i="1"/>
  <c r="K36" i="1"/>
  <c r="L39" i="1"/>
  <c r="M39" i="1"/>
  <c r="K63" i="1"/>
  <c r="J63" i="1"/>
  <c r="K55" i="1"/>
  <c r="J55" i="1"/>
  <c r="K48" i="1"/>
  <c r="J48" i="1"/>
  <c r="K45" i="1"/>
  <c r="J45" i="1"/>
  <c r="K41" i="1"/>
  <c r="J41" i="1"/>
  <c r="K26" i="1"/>
  <c r="J26" i="1"/>
  <c r="K15" i="1"/>
  <c r="J15" i="1"/>
  <c r="K11" i="1"/>
  <c r="J11" i="1"/>
  <c r="E55" i="1"/>
  <c r="F55" i="1"/>
  <c r="H49" i="1"/>
  <c r="H48" i="1" s="1"/>
  <c r="G49" i="1"/>
  <c r="L49" i="1" s="1"/>
  <c r="L48" i="1" s="1"/>
  <c r="C48" i="1"/>
  <c r="D48" i="1"/>
  <c r="E48" i="1"/>
  <c r="F48" i="1"/>
  <c r="B48" i="1"/>
  <c r="C63" i="1"/>
  <c r="E63" i="1"/>
  <c r="F63" i="1"/>
  <c r="G66" i="1"/>
  <c r="L66" i="1" s="1"/>
  <c r="H66" i="1"/>
  <c r="M66" i="1" s="1"/>
  <c r="N51" i="1" l="1"/>
  <c r="K9" i="1"/>
  <c r="K68" i="1" s="1"/>
  <c r="J9" i="1"/>
  <c r="J68" i="1" s="1"/>
  <c r="N39" i="1"/>
  <c r="N66" i="1"/>
  <c r="M49" i="1"/>
  <c r="M48" i="1" s="1"/>
  <c r="I49" i="1"/>
  <c r="I48" i="1" s="1"/>
  <c r="I66" i="1"/>
  <c r="G48" i="1"/>
  <c r="N49" i="1" l="1"/>
  <c r="N48" i="1" s="1"/>
  <c r="B63" i="1"/>
  <c r="E45" i="1"/>
  <c r="F45" i="1"/>
  <c r="E41" i="1"/>
  <c r="F41" i="1"/>
  <c r="E26" i="1"/>
  <c r="F26" i="1"/>
  <c r="E15" i="1"/>
  <c r="F15" i="1"/>
  <c r="G13" i="1"/>
  <c r="L13" i="1" s="1"/>
  <c r="H13" i="1"/>
  <c r="M13" i="1" s="1"/>
  <c r="G16" i="1"/>
  <c r="L16" i="1" s="1"/>
  <c r="H16" i="1"/>
  <c r="M16" i="1" s="1"/>
  <c r="G17" i="1"/>
  <c r="L17" i="1" s="1"/>
  <c r="H17" i="1"/>
  <c r="M17" i="1" s="1"/>
  <c r="G18" i="1"/>
  <c r="L18" i="1" s="1"/>
  <c r="H18" i="1"/>
  <c r="M18" i="1" s="1"/>
  <c r="N18" i="1" s="1"/>
  <c r="G19" i="1"/>
  <c r="L19" i="1" s="1"/>
  <c r="H19" i="1"/>
  <c r="M19" i="1" s="1"/>
  <c r="G27" i="1"/>
  <c r="L27" i="1" s="1"/>
  <c r="H27" i="1"/>
  <c r="M27" i="1" s="1"/>
  <c r="G28" i="1"/>
  <c r="L28" i="1" s="1"/>
  <c r="H28" i="1"/>
  <c r="M28" i="1" s="1"/>
  <c r="G31" i="1"/>
  <c r="L31" i="1" s="1"/>
  <c r="H31" i="1"/>
  <c r="M31" i="1" s="1"/>
  <c r="G32" i="1"/>
  <c r="L32" i="1" s="1"/>
  <c r="H32" i="1"/>
  <c r="M32" i="1" s="1"/>
  <c r="G33" i="1"/>
  <c r="L33" i="1" s="1"/>
  <c r="H33" i="1"/>
  <c r="M33" i="1" s="1"/>
  <c r="G34" i="1"/>
  <c r="L34" i="1" s="1"/>
  <c r="H34" i="1"/>
  <c r="M34" i="1" s="1"/>
  <c r="G37" i="1"/>
  <c r="H37" i="1"/>
  <c r="G38" i="1"/>
  <c r="L38" i="1" s="1"/>
  <c r="H38" i="1"/>
  <c r="M38" i="1" s="1"/>
  <c r="G42" i="1"/>
  <c r="L42" i="1" s="1"/>
  <c r="H42" i="1"/>
  <c r="M42" i="1" s="1"/>
  <c r="G43" i="1"/>
  <c r="L43" i="1" s="1"/>
  <c r="H43" i="1"/>
  <c r="M43" i="1" s="1"/>
  <c r="G46" i="1"/>
  <c r="H46" i="1"/>
  <c r="G56" i="1"/>
  <c r="H56" i="1"/>
  <c r="M56" i="1" s="1"/>
  <c r="M55" i="1" s="1"/>
  <c r="G59" i="1"/>
  <c r="H59" i="1"/>
  <c r="G61" i="1"/>
  <c r="L61" i="1" s="1"/>
  <c r="H61" i="1"/>
  <c r="M61" i="1" s="1"/>
  <c r="G64" i="1"/>
  <c r="L64" i="1" s="1"/>
  <c r="H64" i="1"/>
  <c r="M64" i="1" s="1"/>
  <c r="G65" i="1"/>
  <c r="L65" i="1" s="1"/>
  <c r="H65" i="1"/>
  <c r="M65" i="1" s="1"/>
  <c r="H12" i="1"/>
  <c r="M12" i="1" s="1"/>
  <c r="G12" i="1"/>
  <c r="L12" i="1" s="1"/>
  <c r="E11" i="1"/>
  <c r="E9" i="1" s="1"/>
  <c r="F11" i="1"/>
  <c r="H58" i="1" l="1"/>
  <c r="L59" i="1"/>
  <c r="L58" i="1" s="1"/>
  <c r="G58" i="1"/>
  <c r="F9" i="1"/>
  <c r="F68" i="1" s="1"/>
  <c r="N43" i="1"/>
  <c r="E68" i="1"/>
  <c r="M37" i="1"/>
  <c r="M36" i="1" s="1"/>
  <c r="H36" i="1"/>
  <c r="N32" i="1"/>
  <c r="L37" i="1"/>
  <c r="L36" i="1" s="1"/>
  <c r="G36" i="1"/>
  <c r="M15" i="1"/>
  <c r="N65" i="1"/>
  <c r="N61" i="1"/>
  <c r="N34" i="1"/>
  <c r="N19" i="1"/>
  <c r="N13" i="1"/>
  <c r="M63" i="1"/>
  <c r="M59" i="1"/>
  <c r="M58" i="1" s="1"/>
  <c r="H45" i="1"/>
  <c r="M46" i="1"/>
  <c r="M41" i="1"/>
  <c r="M26" i="1"/>
  <c r="G55" i="1"/>
  <c r="L56" i="1"/>
  <c r="N38" i="1"/>
  <c r="N28" i="1"/>
  <c r="N17" i="1"/>
  <c r="L11" i="1"/>
  <c r="N12" i="1"/>
  <c r="M11" i="1"/>
  <c r="N64" i="1"/>
  <c r="N63" i="1" s="1"/>
  <c r="L63" i="1"/>
  <c r="G45" i="1"/>
  <c r="L46" i="1"/>
  <c r="L45" i="1" s="1"/>
  <c r="L41" i="1"/>
  <c r="N42" i="1"/>
  <c r="N33" i="1"/>
  <c r="N31" i="1"/>
  <c r="N27" i="1"/>
  <c r="L26" i="1"/>
  <c r="N16" i="1"/>
  <c r="L15" i="1"/>
  <c r="I46" i="1"/>
  <c r="I45" i="1" s="1"/>
  <c r="H15" i="1"/>
  <c r="I56" i="1"/>
  <c r="I55" i="1" s="1"/>
  <c r="H55" i="1"/>
  <c r="G11" i="1"/>
  <c r="G41" i="1"/>
  <c r="I33" i="1"/>
  <c r="I16" i="1"/>
  <c r="G63" i="1"/>
  <c r="I43" i="1"/>
  <c r="I65" i="1"/>
  <c r="I42" i="1"/>
  <c r="I17" i="1"/>
  <c r="H11" i="1"/>
  <c r="I64" i="1"/>
  <c r="I63" i="1" s="1"/>
  <c r="H63" i="1"/>
  <c r="H41" i="1"/>
  <c r="H26" i="1"/>
  <c r="G15" i="1"/>
  <c r="I59" i="1"/>
  <c r="I58" i="1" s="1"/>
  <c r="I38" i="1"/>
  <c r="I31" i="1"/>
  <c r="I27" i="1"/>
  <c r="I18" i="1"/>
  <c r="I13" i="1"/>
  <c r="G26" i="1"/>
  <c r="I12" i="1"/>
  <c r="I37" i="1"/>
  <c r="I34" i="1"/>
  <c r="I61" i="1"/>
  <c r="I32" i="1"/>
  <c r="I28" i="1"/>
  <c r="I19" i="1"/>
  <c r="I36" i="1" l="1"/>
  <c r="N59" i="1"/>
  <c r="N58" i="1" s="1"/>
  <c r="N41" i="1"/>
  <c r="G9" i="1"/>
  <c r="H9" i="1"/>
  <c r="N15" i="1"/>
  <c r="N37" i="1"/>
  <c r="N36" i="1" s="1"/>
  <c r="N11" i="1"/>
  <c r="L55" i="1"/>
  <c r="L9" i="1" s="1"/>
  <c r="N56" i="1"/>
  <c r="N55" i="1" s="1"/>
  <c r="N46" i="1"/>
  <c r="N45" i="1" s="1"/>
  <c r="M45" i="1"/>
  <c r="M9" i="1" s="1"/>
  <c r="N26" i="1"/>
  <c r="I15" i="1"/>
  <c r="I41" i="1"/>
  <c r="I11" i="1"/>
  <c r="I26" i="1"/>
  <c r="D64" i="1"/>
  <c r="D46" i="1"/>
  <c r="B26" i="1"/>
  <c r="C26" i="1"/>
  <c r="D65" i="1"/>
  <c r="B41" i="1"/>
  <c r="C41" i="1"/>
  <c r="D56" i="1"/>
  <c r="D55" i="1" s="1"/>
  <c r="C55" i="1"/>
  <c r="B55" i="1"/>
  <c r="I9" i="1" l="1"/>
  <c r="N9" i="1"/>
  <c r="N68" i="1" s="1"/>
  <c r="L68" i="1"/>
  <c r="M68" i="1"/>
  <c r="I68" i="1"/>
  <c r="H68" i="1"/>
  <c r="D63" i="1"/>
  <c r="G68" i="1"/>
  <c r="B45" i="1"/>
  <c r="C45" i="1"/>
  <c r="D42" i="1"/>
  <c r="D43" i="1"/>
  <c r="D37" i="1"/>
  <c r="D38" i="1"/>
  <c r="D34" i="1"/>
  <c r="B15" i="1"/>
  <c r="C15" i="1"/>
  <c r="D36" i="1" l="1"/>
  <c r="B11" i="1"/>
  <c r="B9" i="1" s="1"/>
  <c r="C11" i="1"/>
  <c r="C9" i="1" s="1"/>
  <c r="D13" i="1"/>
  <c r="D59" i="1"/>
  <c r="D58" i="1" s="1"/>
  <c r="D33" i="1"/>
  <c r="D32" i="1"/>
  <c r="D31" i="1"/>
  <c r="D28" i="1"/>
  <c r="D27" i="1"/>
  <c r="D16" i="1"/>
  <c r="D12" i="1"/>
  <c r="D26" i="1" l="1"/>
  <c r="D41" i="1"/>
  <c r="T41" i="1" s="1"/>
  <c r="U41" i="1" s="1"/>
  <c r="B68" i="1"/>
  <c r="C68" i="1"/>
  <c r="T36" i="1"/>
  <c r="U36" i="1" s="1"/>
  <c r="D45" i="1"/>
  <c r="D11" i="1"/>
  <c r="D15" i="1"/>
  <c r="D9" i="1" l="1"/>
  <c r="D68" i="1" s="1"/>
  <c r="U42" i="1"/>
  <c r="D69" i="1"/>
</calcChain>
</file>

<file path=xl/sharedStrings.xml><?xml version="1.0" encoding="utf-8"?>
<sst xmlns="http://schemas.openxmlformats.org/spreadsheetml/2006/main" count="143" uniqueCount="63">
  <si>
    <t>Felújítás megnevezése</t>
  </si>
  <si>
    <t>Felújítások összesen</t>
  </si>
  <si>
    <t>Kötelező feladatok</t>
  </si>
  <si>
    <t>Önként vállalt feladatok</t>
  </si>
  <si>
    <t>E Ft</t>
  </si>
  <si>
    <t>Összesen</t>
  </si>
  <si>
    <t>7. melléklet</t>
  </si>
  <si>
    <t>Komárom Város Önkormányzata összesen</t>
  </si>
  <si>
    <t>052080 Szennyvízcsatorna építése, fenntartása, üzemeltetése</t>
  </si>
  <si>
    <t>063080 Vízellátással kapcsolatos közmű építése, fenntartása, üzemeltetése</t>
  </si>
  <si>
    <t>064010 Közvilágítás</t>
  </si>
  <si>
    <t>091140 Óvodai nevelés, ellátás működési feladatai</t>
  </si>
  <si>
    <t>045160 Közutak, hidak, alagutak üzemeltetése, fenntartása</t>
  </si>
  <si>
    <t>Út, járda felújítási tervek</t>
  </si>
  <si>
    <t>Komáromi Szivárvány Óvoda Napraforgó csoport aljzat újraszigetelése és parkettázása</t>
  </si>
  <si>
    <t>Járda felújítás</t>
  </si>
  <si>
    <t>Téltemető u. járdafelújítás tervezése</t>
  </si>
  <si>
    <t>Vizimolnár u. járdafelújítás tervezése</t>
  </si>
  <si>
    <t>Monostori Általános Iskola belső udvar felújítás</t>
  </si>
  <si>
    <t>013350  Önkormányzati vagyonnal való gazdálkodással kapcsolatos feladatok</t>
  </si>
  <si>
    <t>011130 Önk. és önk.hivatalok jogalkotó és ált.igazgatási tevékenysége</t>
  </si>
  <si>
    <t>Koppány vezér út (Újszállási út- Fenyves utca között páros oldal) járdafelújítás tervezése</t>
  </si>
  <si>
    <t>Jókai tér (Kalmár köz) útburkolat, járda, csapadékvíz elvezetés felújításának tervezése</t>
  </si>
  <si>
    <t>Padlástéri klímák kondenzvíz elvezetés</t>
  </si>
  <si>
    <t>Városháza garázs, lábazat felújítás</t>
  </si>
  <si>
    <t>Hősök tere emlékművek, környezet, monostori művelődési ház udvar felújítás</t>
  </si>
  <si>
    <t>Bozsik iskola udvar és sportpálya felújítás</t>
  </si>
  <si>
    <t>Virág utcai játszótér felújítás</t>
  </si>
  <si>
    <t>Feszty iskola körüli járda felújítás</t>
  </si>
  <si>
    <t>GFT 2024-2025. évben elvégzett munkák szennyvíz</t>
  </si>
  <si>
    <t>GFT 2024. 12.31-ig el nem végzett munkák szennyvíz</t>
  </si>
  <si>
    <t>GFT 2024-2025. évben elvégzett munkák ivóvíz</t>
  </si>
  <si>
    <t>GFT 2024. 12. 31-ig el nem végzett munkák ivóvíz</t>
  </si>
  <si>
    <t xml:space="preserve">Közvilágítás korszerűsítés befejezése (LED) - Koppánymonostor, Komárom </t>
  </si>
  <si>
    <t>Szőnyi Bikaistálló felújítása</t>
  </si>
  <si>
    <t>082091 Közművelődés, közösségi és társadalmi részvétel fejlesztése</t>
  </si>
  <si>
    <t>106010 Lakóingatlan szoc.célú bérbeadása, üzemeltetése</t>
  </si>
  <si>
    <t>Báthori u. 9/1.</t>
  </si>
  <si>
    <t>Báthori u. 9/3.</t>
  </si>
  <si>
    <t>Alap</t>
  </si>
  <si>
    <t>Visszaigényelhető ÁFA</t>
  </si>
  <si>
    <t>1/2025.(II.12.) önk.rendelet eredeti ei.</t>
  </si>
  <si>
    <t>Javasolt módosítás</t>
  </si>
  <si>
    <t>Komárom Város  2025. évi felújítási módosított előirányzata  célonként (ÁFÁ-val)</t>
  </si>
  <si>
    <t>Komárom, Mártirok u.9/A.önk-i lakás villanyszerelési munkái</t>
  </si>
  <si>
    <t>081061 Szabadidős park, fürdő és strandszolgáltatás</t>
  </si>
  <si>
    <t>Thermál Hotelen végzett feújitási munkálatok</t>
  </si>
  <si>
    <t>6./2025.(IV.8.) önk.rendelet mód. ei.</t>
  </si>
  <si>
    <t>../2025.(X....) önk.rendelet mód. ei.</t>
  </si>
  <si>
    <t>081071 Üdülő-szálláshely szolgáltatás, étkezés</t>
  </si>
  <si>
    <t>Balatonudvari-Fövenyes üdülőben (Jókai u.14.) gázkazán és kéménycsere</t>
  </si>
  <si>
    <t>Üdülőben ingatlan felújitás</t>
  </si>
  <si>
    <t>045120 Út, autópálya építése</t>
  </si>
  <si>
    <t>Bajcsy-Zsilinszky E. u. felújitás</t>
  </si>
  <si>
    <t>Sport utca út és járda felújítás (Liget sarok - Igmándi út)</t>
  </si>
  <si>
    <t>Teljesités adatok</t>
  </si>
  <si>
    <t>Flóra</t>
  </si>
  <si>
    <t>Könyvelt</t>
  </si>
  <si>
    <t>✓</t>
  </si>
  <si>
    <t>Mentőállomás bekötő út felújítás</t>
  </si>
  <si>
    <t>Tóparti Óvoda pedagógiai szoba parketta csere</t>
  </si>
  <si>
    <t>Szőnyi Színes Óvoda oromzat felújitása</t>
  </si>
  <si>
    <t>20/2025. (X.22.)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</si>
</sst>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sz val="9"/>
      <name val="Arial CE"/>
      <charset val="238"/>
    </font>
    <font>
      <sz val="8"/>
      <name val="Arial"/>
      <family val="2"/>
      <charset val="238"/>
    </font>
    <font>
      <sz val="10"/>
      <name val="Aptos Narrow"/>
      <family val="2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Border="1"/>
    <xf numFmtId="3" fontId="3" fillId="0" borderId="2" xfId="0" applyNumberFormat="1" applyFont="1" applyBorder="1"/>
    <xf numFmtId="3" fontId="5" fillId="0" borderId="2" xfId="0" applyNumberFormat="1" applyFont="1" applyBorder="1"/>
    <xf numFmtId="49" fontId="2" fillId="0" borderId="0" xfId="0" applyNumberFormat="1" applyFont="1"/>
    <xf numFmtId="49" fontId="1" fillId="0" borderId="0" xfId="0" applyNumberFormat="1" applyFont="1"/>
    <xf numFmtId="49" fontId="3" fillId="0" borderId="2" xfId="0" applyNumberFormat="1" applyFont="1" applyBorder="1"/>
    <xf numFmtId="49" fontId="5" fillId="0" borderId="2" xfId="0" applyNumberFormat="1" applyFont="1" applyBorder="1"/>
    <xf numFmtId="3" fontId="5" fillId="3" borderId="2" xfId="0" applyNumberFormat="1" applyFont="1" applyFill="1" applyBorder="1" applyAlignment="1">
      <alignment wrapText="1"/>
    </xf>
    <xf numFmtId="3" fontId="5" fillId="0" borderId="2" xfId="0" applyNumberFormat="1" applyFont="1" applyBorder="1" applyAlignment="1">
      <alignment horizontal="right"/>
    </xf>
    <xf numFmtId="0" fontId="0" fillId="0" borderId="2" xfId="0" applyBorder="1"/>
    <xf numFmtId="3" fontId="3" fillId="3" borderId="2" xfId="0" applyNumberFormat="1" applyFont="1" applyFill="1" applyBorder="1"/>
    <xf numFmtId="3" fontId="3" fillId="0" borderId="2" xfId="0" applyNumberFormat="1" applyFont="1" applyBorder="1" applyAlignment="1">
      <alignment horizontal="right"/>
    </xf>
    <xf numFmtId="49" fontId="5" fillId="3" borderId="2" xfId="0" applyNumberFormat="1" applyFont="1" applyFill="1" applyBorder="1"/>
    <xf numFmtId="49" fontId="6" fillId="3" borderId="2" xfId="0" applyNumberFormat="1" applyFont="1" applyFill="1" applyBorder="1"/>
    <xf numFmtId="0" fontId="3" fillId="0" borderId="1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3" fontId="5" fillId="0" borderId="0" xfId="0" applyNumberFormat="1" applyFont="1"/>
    <xf numFmtId="49" fontId="0" fillId="0" borderId="0" xfId="0" applyNumberFormat="1"/>
    <xf numFmtId="3" fontId="3" fillId="3" borderId="2" xfId="0" applyNumberFormat="1" applyFont="1" applyFill="1" applyBorder="1" applyAlignment="1">
      <alignment horizontal="right" vertical="center" wrapText="1"/>
    </xf>
    <xf numFmtId="3" fontId="5" fillId="3" borderId="2" xfId="0" applyNumberFormat="1" applyFont="1" applyFill="1" applyBorder="1" applyAlignment="1">
      <alignment horizontal="right" vertical="center" wrapText="1"/>
    </xf>
    <xf numFmtId="3" fontId="5" fillId="3" borderId="2" xfId="0" applyNumberFormat="1" applyFont="1" applyFill="1" applyBorder="1"/>
    <xf numFmtId="0" fontId="7" fillId="0" borderId="0" xfId="0" applyFont="1"/>
    <xf numFmtId="3" fontId="1" fillId="0" borderId="0" xfId="0" applyNumberFormat="1" applyFont="1"/>
    <xf numFmtId="3" fontId="5" fillId="0" borderId="2" xfId="0" applyNumberFormat="1" applyFont="1" applyBorder="1" applyAlignment="1">
      <alignment wrapText="1"/>
    </xf>
    <xf numFmtId="0" fontId="1" fillId="0" borderId="2" xfId="0" applyFont="1" applyBorder="1"/>
    <xf numFmtId="49" fontId="8" fillId="0" borderId="2" xfId="0" applyNumberFormat="1" applyFont="1" applyBorder="1" applyAlignment="1">
      <alignment horizontal="left"/>
    </xf>
    <xf numFmtId="0" fontId="5" fillId="0" borderId="2" xfId="0" applyFont="1" applyBorder="1"/>
    <xf numFmtId="164" fontId="0" fillId="0" borderId="0" xfId="2" applyNumberFormat="1" applyFont="1"/>
    <xf numFmtId="164" fontId="5" fillId="0" borderId="0" xfId="2" applyNumberFormat="1" applyFont="1"/>
    <xf numFmtId="0" fontId="9" fillId="0" borderId="0" xfId="0" applyFont="1"/>
    <xf numFmtId="164" fontId="9" fillId="0" borderId="0" xfId="2" applyNumberFormat="1" applyFont="1"/>
    <xf numFmtId="0" fontId="2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3">
    <cellStyle name="Ezres" xfId="2" builtinId="3"/>
    <cellStyle name="Ezres 2" xfId="1" xr:uid="{D0377BDB-F280-4452-9DE6-6A10282640FE}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71633-EC6A-4020-B34D-8A0B4EE27E6E}">
  <dimension ref="A2:N196"/>
  <sheetViews>
    <sheetView tabSelected="1" zoomScaleNormal="100" workbookViewId="0">
      <pane ySplit="8" topLeftCell="A9" activePane="bottomLeft" state="frozen"/>
      <selection pane="bottomLeft" activeCell="L6" sqref="L6:N6"/>
    </sheetView>
  </sheetViews>
  <sheetFormatPr defaultRowHeight="12.75" x14ac:dyDescent="0.2"/>
  <cols>
    <col min="1" max="1" width="65.140625" style="2" customWidth="1"/>
    <col min="2" max="4" width="9.140625" style="2"/>
    <col min="5" max="5" width="8.85546875" style="2" hidden="1" customWidth="1"/>
    <col min="6" max="6" width="9.42578125" style="2" hidden="1" customWidth="1"/>
    <col min="7" max="7" width="11" style="2" customWidth="1"/>
    <col min="8" max="8" width="10.85546875" style="2" customWidth="1"/>
    <col min="9" max="9" width="11" style="2" customWidth="1"/>
    <col min="10" max="10" width="8.85546875" style="2" customWidth="1"/>
    <col min="11" max="11" width="9.42578125" style="2" customWidth="1"/>
    <col min="12" max="12" width="11" style="2" customWidth="1"/>
    <col min="13" max="13" width="10.85546875" style="2" customWidth="1"/>
    <col min="14" max="14" width="11" style="2" customWidth="1"/>
    <col min="15" max="16384" width="9.140625" style="2"/>
  </cols>
  <sheetData>
    <row r="2" spans="1:14" x14ac:dyDescent="0.2">
      <c r="I2" s="1"/>
      <c r="N2" s="1" t="s">
        <v>6</v>
      </c>
    </row>
    <row r="3" spans="1:14" ht="12.75" customHeight="1" x14ac:dyDescent="0.2">
      <c r="A3" s="39" t="s">
        <v>43</v>
      </c>
      <c r="B3" s="39"/>
      <c r="C3" s="39"/>
      <c r="D3" s="39"/>
    </row>
    <row r="4" spans="1:14" x14ac:dyDescent="0.2">
      <c r="A4" s="3"/>
    </row>
    <row r="5" spans="1:14" x14ac:dyDescent="0.2">
      <c r="I5" s="1"/>
      <c r="N5" s="1" t="s">
        <v>4</v>
      </c>
    </row>
    <row r="6" spans="1:14" ht="23.25" customHeight="1" x14ac:dyDescent="0.2">
      <c r="A6" s="40" t="s">
        <v>0</v>
      </c>
      <c r="B6" s="43" t="s">
        <v>41</v>
      </c>
      <c r="C6" s="44"/>
      <c r="D6" s="45"/>
      <c r="E6" s="46" t="s">
        <v>42</v>
      </c>
      <c r="F6" s="47"/>
      <c r="G6" s="43" t="s">
        <v>47</v>
      </c>
      <c r="H6" s="44"/>
      <c r="I6" s="45"/>
      <c r="J6" s="46" t="s">
        <v>42</v>
      </c>
      <c r="K6" s="47"/>
      <c r="L6" s="43" t="s">
        <v>62</v>
      </c>
      <c r="M6" s="44"/>
      <c r="N6" s="45"/>
    </row>
    <row r="7" spans="1:14" ht="19.5" customHeight="1" x14ac:dyDescent="0.2">
      <c r="A7" s="41"/>
      <c r="B7" s="48" t="s">
        <v>2</v>
      </c>
      <c r="C7" s="48" t="s">
        <v>3</v>
      </c>
      <c r="D7" s="48" t="s">
        <v>5</v>
      </c>
      <c r="E7" s="48" t="s">
        <v>2</v>
      </c>
      <c r="F7" s="48" t="s">
        <v>3</v>
      </c>
      <c r="G7" s="48" t="s">
        <v>2</v>
      </c>
      <c r="H7" s="48" t="s">
        <v>3</v>
      </c>
      <c r="I7" s="48" t="s">
        <v>5</v>
      </c>
      <c r="J7" s="48" t="s">
        <v>2</v>
      </c>
      <c r="K7" s="48" t="s">
        <v>3</v>
      </c>
      <c r="L7" s="48" t="s">
        <v>2</v>
      </c>
      <c r="M7" s="48" t="s">
        <v>3</v>
      </c>
      <c r="N7" s="48" t="s">
        <v>5</v>
      </c>
    </row>
    <row r="8" spans="1:14" ht="19.5" customHeight="1" x14ac:dyDescent="0.2">
      <c r="A8" s="42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</row>
    <row r="9" spans="1:14" ht="15.75" customHeight="1" x14ac:dyDescent="0.2">
      <c r="A9" s="4" t="s">
        <v>7</v>
      </c>
      <c r="B9" s="5">
        <f t="shared" ref="B9:M9" si="0">B11+B15+B21+B26+B36+B41+B45+B48+B51+B55+B58+B63</f>
        <v>1811273</v>
      </c>
      <c r="C9" s="5">
        <f t="shared" si="0"/>
        <v>147000</v>
      </c>
      <c r="D9" s="5">
        <f t="shared" si="0"/>
        <v>1958273</v>
      </c>
      <c r="E9" s="5">
        <f t="shared" si="0"/>
        <v>11423</v>
      </c>
      <c r="F9" s="5">
        <f t="shared" si="0"/>
        <v>0</v>
      </c>
      <c r="G9" s="5">
        <f t="shared" si="0"/>
        <v>1822696</v>
      </c>
      <c r="H9" s="5">
        <f t="shared" si="0"/>
        <v>147000</v>
      </c>
      <c r="I9" s="5">
        <f t="shared" si="0"/>
        <v>1969696</v>
      </c>
      <c r="J9" s="5">
        <f t="shared" si="0"/>
        <v>-2117</v>
      </c>
      <c r="K9" s="5">
        <f t="shared" si="0"/>
        <v>-502</v>
      </c>
      <c r="L9" s="5">
        <f t="shared" si="0"/>
        <v>1820579</v>
      </c>
      <c r="M9" s="5">
        <f t="shared" si="0"/>
        <v>146498</v>
      </c>
      <c r="N9" s="5">
        <f>N11+N15+N21+N26+N36+N41+N45+N48+N51+N55+N58+N63</f>
        <v>1967077</v>
      </c>
    </row>
    <row r="10" spans="1:14" ht="12.75" customHeight="1" x14ac:dyDescent="0.2">
      <c r="A10" s="20"/>
      <c r="B10" s="21"/>
      <c r="C10" s="21"/>
      <c r="D10" s="21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ht="12.75" customHeight="1" x14ac:dyDescent="0.2">
      <c r="A11" s="20" t="s">
        <v>20</v>
      </c>
      <c r="B11" s="21">
        <f t="shared" ref="B11:I11" si="1">SUM(B12:B13)</f>
        <v>27000</v>
      </c>
      <c r="C11" s="21">
        <f t="shared" si="1"/>
        <v>0</v>
      </c>
      <c r="D11" s="21">
        <f t="shared" si="1"/>
        <v>27000</v>
      </c>
      <c r="E11" s="21">
        <f t="shared" si="1"/>
        <v>0</v>
      </c>
      <c r="F11" s="21">
        <f t="shared" si="1"/>
        <v>0</v>
      </c>
      <c r="G11" s="21">
        <f t="shared" si="1"/>
        <v>27000</v>
      </c>
      <c r="H11" s="21">
        <f t="shared" si="1"/>
        <v>0</v>
      </c>
      <c r="I11" s="21">
        <f t="shared" si="1"/>
        <v>27000</v>
      </c>
      <c r="J11" s="21">
        <f t="shared" ref="J11:N11" si="2">SUM(J12:J13)</f>
        <v>0</v>
      </c>
      <c r="K11" s="21">
        <f t="shared" si="2"/>
        <v>0</v>
      </c>
      <c r="L11" s="21">
        <f t="shared" si="2"/>
        <v>27000</v>
      </c>
      <c r="M11" s="21">
        <f t="shared" si="2"/>
        <v>0</v>
      </c>
      <c r="N11" s="21">
        <f t="shared" si="2"/>
        <v>27000</v>
      </c>
    </row>
    <row r="12" spans="1:14" ht="12.75" customHeight="1" x14ac:dyDescent="0.2">
      <c r="A12" s="22" t="s">
        <v>24</v>
      </c>
      <c r="B12" s="23">
        <v>25000</v>
      </c>
      <c r="C12" s="23"/>
      <c r="D12" s="13">
        <f>SUM(B12:C12)</f>
        <v>25000</v>
      </c>
      <c r="E12" s="23"/>
      <c r="F12" s="23"/>
      <c r="G12" s="23">
        <f>+B12+E12</f>
        <v>25000</v>
      </c>
      <c r="H12" s="23">
        <f>+C12+F12</f>
        <v>0</v>
      </c>
      <c r="I12" s="23">
        <f>+G12+H12</f>
        <v>25000</v>
      </c>
      <c r="J12" s="23"/>
      <c r="K12" s="23"/>
      <c r="L12" s="23">
        <f>+G12+J12</f>
        <v>25000</v>
      </c>
      <c r="M12" s="23">
        <f>+H12+K12</f>
        <v>0</v>
      </c>
      <c r="N12" s="23">
        <f>+L12+M12</f>
        <v>25000</v>
      </c>
    </row>
    <row r="13" spans="1:14" ht="12.75" customHeight="1" x14ac:dyDescent="0.2">
      <c r="A13" s="22" t="s">
        <v>23</v>
      </c>
      <c r="B13" s="23">
        <v>2000</v>
      </c>
      <c r="C13" s="23"/>
      <c r="D13" s="13">
        <f t="shared" ref="D13" si="3">SUM(B13:C13)</f>
        <v>2000</v>
      </c>
      <c r="E13" s="23"/>
      <c r="F13" s="23"/>
      <c r="G13" s="23">
        <f t="shared" ref="G13:H65" si="4">+B13+E13</f>
        <v>2000</v>
      </c>
      <c r="H13" s="23">
        <f t="shared" si="4"/>
        <v>0</v>
      </c>
      <c r="I13" s="23">
        <f t="shared" ref="I13:I66" si="5">+G13+H13</f>
        <v>2000</v>
      </c>
      <c r="J13" s="23"/>
      <c r="K13" s="23"/>
      <c r="L13" s="23">
        <f t="shared" ref="L13:M13" si="6">+G13+J13</f>
        <v>2000</v>
      </c>
      <c r="M13" s="23">
        <f t="shared" si="6"/>
        <v>0</v>
      </c>
      <c r="N13" s="23">
        <f t="shared" ref="N13" si="7">+L13+M13</f>
        <v>2000</v>
      </c>
    </row>
    <row r="14" spans="1:14" x14ac:dyDescent="0.2">
      <c r="A14" s="12"/>
      <c r="B14" s="15"/>
      <c r="C14" s="15"/>
      <c r="D14" s="15"/>
      <c r="E14" s="23"/>
      <c r="F14" s="23"/>
      <c r="G14" s="23"/>
      <c r="H14" s="23"/>
      <c r="I14" s="23"/>
      <c r="J14" s="23"/>
      <c r="K14" s="23"/>
      <c r="L14" s="23"/>
      <c r="M14" s="23"/>
      <c r="N14" s="23"/>
    </row>
    <row r="15" spans="1:14" x14ac:dyDescent="0.2">
      <c r="A15" s="11" t="s">
        <v>19</v>
      </c>
      <c r="B15" s="7">
        <f>SUM(B16:B19)</f>
        <v>50000</v>
      </c>
      <c r="C15" s="7">
        <f>SUM(C16:C19)</f>
        <v>147000</v>
      </c>
      <c r="D15" s="7">
        <f>SUM(D16:D19)</f>
        <v>197000</v>
      </c>
      <c r="E15" s="7">
        <f t="shared" ref="E15:N15" si="8">SUM(E16:E19)</f>
        <v>0</v>
      </c>
      <c r="F15" s="7">
        <f t="shared" si="8"/>
        <v>0</v>
      </c>
      <c r="G15" s="7">
        <f t="shared" si="8"/>
        <v>50000</v>
      </c>
      <c r="H15" s="7">
        <f t="shared" si="8"/>
        <v>147000</v>
      </c>
      <c r="I15" s="7">
        <f t="shared" si="8"/>
        <v>197000</v>
      </c>
      <c r="J15" s="7">
        <f t="shared" si="8"/>
        <v>-25491</v>
      </c>
      <c r="K15" s="7">
        <f t="shared" si="8"/>
        <v>-2330</v>
      </c>
      <c r="L15" s="7">
        <f t="shared" si="8"/>
        <v>24509</v>
      </c>
      <c r="M15" s="7">
        <f t="shared" si="8"/>
        <v>144670</v>
      </c>
      <c r="N15" s="7">
        <f t="shared" si="8"/>
        <v>169179</v>
      </c>
    </row>
    <row r="16" spans="1:14" x14ac:dyDescent="0.2">
      <c r="A16" s="12" t="s">
        <v>18</v>
      </c>
      <c r="B16" s="8"/>
      <c r="C16" s="8">
        <v>85000</v>
      </c>
      <c r="D16" s="13">
        <f>SUM(B16:C16)</f>
        <v>85000</v>
      </c>
      <c r="E16" s="23"/>
      <c r="F16" s="23"/>
      <c r="G16" s="23">
        <f t="shared" si="4"/>
        <v>0</v>
      </c>
      <c r="H16" s="23">
        <f t="shared" si="4"/>
        <v>85000</v>
      </c>
      <c r="I16" s="23">
        <f t="shared" si="5"/>
        <v>85000</v>
      </c>
      <c r="J16" s="23"/>
      <c r="K16" s="23">
        <v>-1350</v>
      </c>
      <c r="L16" s="23">
        <f t="shared" ref="L16:M19" si="9">+G16+J16</f>
        <v>0</v>
      </c>
      <c r="M16" s="23">
        <f t="shared" si="9"/>
        <v>83650</v>
      </c>
      <c r="N16" s="23">
        <f t="shared" ref="N16:N19" si="10">+L16+M16</f>
        <v>83650</v>
      </c>
    </row>
    <row r="17" spans="1:14" x14ac:dyDescent="0.2">
      <c r="A17" s="12" t="s">
        <v>25</v>
      </c>
      <c r="B17" s="8">
        <v>40000</v>
      </c>
      <c r="C17" s="8"/>
      <c r="D17" s="13">
        <v>40000</v>
      </c>
      <c r="E17" s="23"/>
      <c r="F17" s="23"/>
      <c r="G17" s="23">
        <f t="shared" si="4"/>
        <v>40000</v>
      </c>
      <c r="H17" s="23">
        <f t="shared" si="4"/>
        <v>0</v>
      </c>
      <c r="I17" s="23">
        <f t="shared" si="5"/>
        <v>40000</v>
      </c>
      <c r="J17" s="23">
        <v>-25491</v>
      </c>
      <c r="K17" s="23"/>
      <c r="L17" s="23">
        <f t="shared" si="9"/>
        <v>14509</v>
      </c>
      <c r="M17" s="23">
        <f t="shared" si="9"/>
        <v>0</v>
      </c>
      <c r="N17" s="23">
        <f t="shared" si="10"/>
        <v>14509</v>
      </c>
    </row>
    <row r="18" spans="1:14" x14ac:dyDescent="0.2">
      <c r="A18" s="12" t="s">
        <v>26</v>
      </c>
      <c r="B18" s="8"/>
      <c r="C18" s="8">
        <v>62000</v>
      </c>
      <c r="D18" s="13">
        <v>62000</v>
      </c>
      <c r="E18" s="23"/>
      <c r="F18" s="23"/>
      <c r="G18" s="23">
        <f t="shared" si="4"/>
        <v>0</v>
      </c>
      <c r="H18" s="23">
        <f t="shared" si="4"/>
        <v>62000</v>
      </c>
      <c r="I18" s="23">
        <f t="shared" si="5"/>
        <v>62000</v>
      </c>
      <c r="J18" s="23"/>
      <c r="K18" s="23">
        <v>-980</v>
      </c>
      <c r="L18" s="23">
        <f t="shared" si="9"/>
        <v>0</v>
      </c>
      <c r="M18" s="23">
        <f t="shared" si="9"/>
        <v>61020</v>
      </c>
      <c r="N18" s="23">
        <f t="shared" si="10"/>
        <v>61020</v>
      </c>
    </row>
    <row r="19" spans="1:14" x14ac:dyDescent="0.2">
      <c r="A19" s="12" t="s">
        <v>27</v>
      </c>
      <c r="B19" s="8">
        <v>10000</v>
      </c>
      <c r="C19" s="8"/>
      <c r="D19" s="13">
        <v>10000</v>
      </c>
      <c r="E19" s="23"/>
      <c r="F19" s="23"/>
      <c r="G19" s="23">
        <f t="shared" si="4"/>
        <v>10000</v>
      </c>
      <c r="H19" s="23">
        <f t="shared" si="4"/>
        <v>0</v>
      </c>
      <c r="I19" s="23">
        <f t="shared" si="5"/>
        <v>10000</v>
      </c>
      <c r="J19" s="23"/>
      <c r="K19" s="23"/>
      <c r="L19" s="23">
        <f t="shared" si="9"/>
        <v>10000</v>
      </c>
      <c r="M19" s="23">
        <f t="shared" si="9"/>
        <v>0</v>
      </c>
      <c r="N19" s="23">
        <f t="shared" si="10"/>
        <v>10000</v>
      </c>
    </row>
    <row r="20" spans="1:14" x14ac:dyDescent="0.2">
      <c r="A20" s="12"/>
      <c r="B20" s="15"/>
      <c r="C20" s="15"/>
      <c r="D20" s="15"/>
      <c r="E20" s="23"/>
      <c r="F20" s="23"/>
      <c r="G20" s="23"/>
      <c r="H20" s="23"/>
      <c r="I20" s="23"/>
      <c r="J20" s="23"/>
      <c r="K20" s="23"/>
      <c r="L20" s="23"/>
      <c r="M20" s="23"/>
      <c r="N20" s="23"/>
    </row>
    <row r="21" spans="1:14" x14ac:dyDescent="0.2">
      <c r="A21" s="11" t="s">
        <v>52</v>
      </c>
      <c r="B21" s="7">
        <f t="shared" ref="B21:M21" si="11">SUM(B22:B24)</f>
        <v>0</v>
      </c>
      <c r="C21" s="7">
        <f t="shared" si="11"/>
        <v>0</v>
      </c>
      <c r="D21" s="7">
        <f t="shared" si="11"/>
        <v>0</v>
      </c>
      <c r="E21" s="7">
        <f t="shared" si="11"/>
        <v>0</v>
      </c>
      <c r="F21" s="7">
        <f t="shared" si="11"/>
        <v>0</v>
      </c>
      <c r="G21" s="7">
        <f t="shared" si="11"/>
        <v>0</v>
      </c>
      <c r="H21" s="7">
        <f t="shared" si="11"/>
        <v>0</v>
      </c>
      <c r="I21" s="7">
        <f t="shared" si="11"/>
        <v>0</v>
      </c>
      <c r="J21" s="7">
        <f t="shared" si="11"/>
        <v>22233</v>
      </c>
      <c r="K21" s="7">
        <f t="shared" si="11"/>
        <v>0</v>
      </c>
      <c r="L21" s="7">
        <f t="shared" si="11"/>
        <v>22233</v>
      </c>
      <c r="M21" s="7">
        <f t="shared" si="11"/>
        <v>0</v>
      </c>
      <c r="N21" s="7">
        <f>SUM(N22:N24)</f>
        <v>22233</v>
      </c>
    </row>
    <row r="22" spans="1:14" x14ac:dyDescent="0.2">
      <c r="A22" s="12" t="s">
        <v>53</v>
      </c>
      <c r="B22" s="15"/>
      <c r="C22" s="15"/>
      <c r="D22" s="15"/>
      <c r="E22" s="23"/>
      <c r="F22" s="23"/>
      <c r="G22" s="23"/>
      <c r="H22" s="23"/>
      <c r="I22" s="23"/>
      <c r="J22" s="23">
        <v>3696</v>
      </c>
      <c r="K22" s="23"/>
      <c r="L22" s="23">
        <f t="shared" ref="L22:M24" si="12">+G22+J22</f>
        <v>3696</v>
      </c>
      <c r="M22" s="23">
        <f t="shared" si="12"/>
        <v>0</v>
      </c>
      <c r="N22" s="23">
        <f t="shared" ref="N22:N24" si="13">+L22+M22</f>
        <v>3696</v>
      </c>
    </row>
    <row r="23" spans="1:14" x14ac:dyDescent="0.2">
      <c r="A23" s="12" t="s">
        <v>54</v>
      </c>
      <c r="B23" s="15"/>
      <c r="C23" s="15"/>
      <c r="D23" s="15"/>
      <c r="E23" s="23"/>
      <c r="F23" s="23"/>
      <c r="G23" s="23"/>
      <c r="H23" s="23"/>
      <c r="I23" s="23"/>
      <c r="J23" s="23">
        <v>4979</v>
      </c>
      <c r="K23" s="23"/>
      <c r="L23" s="23">
        <f t="shared" si="12"/>
        <v>4979</v>
      </c>
      <c r="M23" s="23">
        <f t="shared" si="12"/>
        <v>0</v>
      </c>
      <c r="N23" s="23">
        <f t="shared" si="13"/>
        <v>4979</v>
      </c>
    </row>
    <row r="24" spans="1:14" x14ac:dyDescent="0.2">
      <c r="A24" s="12" t="s">
        <v>59</v>
      </c>
      <c r="B24" s="15"/>
      <c r="C24" s="15"/>
      <c r="D24" s="15"/>
      <c r="E24" s="23"/>
      <c r="F24" s="23"/>
      <c r="G24" s="23"/>
      <c r="H24" s="23"/>
      <c r="I24" s="23"/>
      <c r="J24" s="23">
        <v>13558</v>
      </c>
      <c r="K24" s="23"/>
      <c r="L24" s="23">
        <f t="shared" si="12"/>
        <v>13558</v>
      </c>
      <c r="M24" s="23">
        <f t="shared" si="12"/>
        <v>0</v>
      </c>
      <c r="N24" s="23">
        <f t="shared" si="13"/>
        <v>13558</v>
      </c>
    </row>
    <row r="25" spans="1:14" x14ac:dyDescent="0.2">
      <c r="A25" s="12"/>
      <c r="B25" s="15"/>
      <c r="C25" s="15"/>
      <c r="D25" s="15"/>
      <c r="E25" s="23"/>
      <c r="F25" s="23"/>
      <c r="G25" s="23"/>
      <c r="H25" s="23"/>
      <c r="I25" s="23"/>
      <c r="J25" s="23"/>
      <c r="K25" s="23"/>
      <c r="L25" s="23"/>
      <c r="M25" s="23"/>
      <c r="N25" s="23"/>
    </row>
    <row r="26" spans="1:14" x14ac:dyDescent="0.2">
      <c r="A26" s="11" t="s">
        <v>12</v>
      </c>
      <c r="B26" s="7">
        <f t="shared" ref="B26:C26" si="14">B27+B28+B31+B32+B33+B34</f>
        <v>97900</v>
      </c>
      <c r="C26" s="7">
        <f t="shared" si="14"/>
        <v>0</v>
      </c>
      <c r="D26" s="7">
        <f>D27+D28+D31+D32+D33+D34</f>
        <v>97900</v>
      </c>
      <c r="E26" s="7">
        <f t="shared" ref="E26:N26" si="15">E27+E28+E31+E32+E33+E34</f>
        <v>0</v>
      </c>
      <c r="F26" s="7">
        <f t="shared" si="15"/>
        <v>0</v>
      </c>
      <c r="G26" s="7">
        <f t="shared" si="15"/>
        <v>97900</v>
      </c>
      <c r="H26" s="7">
        <f t="shared" si="15"/>
        <v>0</v>
      </c>
      <c r="I26" s="7">
        <f t="shared" si="15"/>
        <v>97900</v>
      </c>
      <c r="J26" s="7">
        <f t="shared" si="15"/>
        <v>0</v>
      </c>
      <c r="K26" s="7">
        <f t="shared" si="15"/>
        <v>0</v>
      </c>
      <c r="L26" s="7">
        <f t="shared" si="15"/>
        <v>97900</v>
      </c>
      <c r="M26" s="7">
        <f t="shared" si="15"/>
        <v>0</v>
      </c>
      <c r="N26" s="7">
        <f t="shared" si="15"/>
        <v>97900</v>
      </c>
    </row>
    <row r="27" spans="1:14" x14ac:dyDescent="0.2">
      <c r="A27" s="12" t="s">
        <v>13</v>
      </c>
      <c r="B27" s="8">
        <v>17000</v>
      </c>
      <c r="C27" s="8"/>
      <c r="D27" s="13">
        <f>SUM(B27:C27)</f>
        <v>17000</v>
      </c>
      <c r="E27" s="23"/>
      <c r="F27" s="23"/>
      <c r="G27" s="23">
        <f t="shared" si="4"/>
        <v>17000</v>
      </c>
      <c r="H27" s="23">
        <f t="shared" si="4"/>
        <v>0</v>
      </c>
      <c r="I27" s="23">
        <f t="shared" si="5"/>
        <v>17000</v>
      </c>
      <c r="J27" s="23"/>
      <c r="K27" s="23"/>
      <c r="L27" s="23">
        <f t="shared" ref="L27:M28" si="16">+G27+J27</f>
        <v>17000</v>
      </c>
      <c r="M27" s="23">
        <f t="shared" si="16"/>
        <v>0</v>
      </c>
      <c r="N27" s="23">
        <f t="shared" ref="N27:N28" si="17">+L27+M27</f>
        <v>17000</v>
      </c>
    </row>
    <row r="28" spans="1:14" x14ac:dyDescent="0.2">
      <c r="A28" s="18" t="s">
        <v>22</v>
      </c>
      <c r="B28" s="8">
        <v>5000</v>
      </c>
      <c r="C28" s="8"/>
      <c r="D28" s="13">
        <f>SUM(B28:C28)</f>
        <v>5000</v>
      </c>
      <c r="E28" s="23"/>
      <c r="F28" s="23"/>
      <c r="G28" s="23">
        <f t="shared" si="4"/>
        <v>5000</v>
      </c>
      <c r="H28" s="23">
        <f t="shared" si="4"/>
        <v>0</v>
      </c>
      <c r="I28" s="23">
        <f t="shared" si="5"/>
        <v>5000</v>
      </c>
      <c r="J28" s="23"/>
      <c r="K28" s="23"/>
      <c r="L28" s="23">
        <f t="shared" si="16"/>
        <v>5000</v>
      </c>
      <c r="M28" s="23">
        <f t="shared" si="16"/>
        <v>0</v>
      </c>
      <c r="N28" s="23">
        <f t="shared" si="17"/>
        <v>5000</v>
      </c>
    </row>
    <row r="29" spans="1:14" x14ac:dyDescent="0.2">
      <c r="A29" s="18"/>
      <c r="B29" s="8"/>
      <c r="C29" s="8"/>
      <c r="D29" s="1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x14ac:dyDescent="0.2">
      <c r="A30" s="19" t="s">
        <v>15</v>
      </c>
      <c r="B30" s="8"/>
      <c r="C30" s="8"/>
      <c r="D30" s="1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x14ac:dyDescent="0.2">
      <c r="A31" s="18" t="s">
        <v>21</v>
      </c>
      <c r="B31" s="8">
        <v>6500</v>
      </c>
      <c r="C31" s="8"/>
      <c r="D31" s="13">
        <f t="shared" ref="D31:D34" si="18">SUM(B31:C31)</f>
        <v>6500</v>
      </c>
      <c r="E31" s="23"/>
      <c r="F31" s="23"/>
      <c r="G31" s="23">
        <f t="shared" si="4"/>
        <v>6500</v>
      </c>
      <c r="H31" s="23">
        <f t="shared" si="4"/>
        <v>0</v>
      </c>
      <c r="I31" s="23">
        <f t="shared" si="5"/>
        <v>6500</v>
      </c>
      <c r="J31" s="23"/>
      <c r="K31" s="23"/>
      <c r="L31" s="23">
        <f t="shared" ref="L31:M34" si="19">+G31+J31</f>
        <v>6500</v>
      </c>
      <c r="M31" s="23">
        <f t="shared" si="19"/>
        <v>0</v>
      </c>
      <c r="N31" s="23">
        <f t="shared" ref="N31:N34" si="20">+L31+M31</f>
        <v>6500</v>
      </c>
    </row>
    <row r="32" spans="1:14" x14ac:dyDescent="0.2">
      <c r="A32" s="18" t="s">
        <v>16</v>
      </c>
      <c r="B32" s="8">
        <v>3200</v>
      </c>
      <c r="C32" s="8"/>
      <c r="D32" s="13">
        <f t="shared" si="18"/>
        <v>3200</v>
      </c>
      <c r="E32" s="23"/>
      <c r="F32" s="23"/>
      <c r="G32" s="23">
        <f t="shared" si="4"/>
        <v>3200</v>
      </c>
      <c r="H32" s="23">
        <f t="shared" si="4"/>
        <v>0</v>
      </c>
      <c r="I32" s="23">
        <f t="shared" si="5"/>
        <v>3200</v>
      </c>
      <c r="J32" s="23"/>
      <c r="K32" s="23"/>
      <c r="L32" s="23">
        <f t="shared" si="19"/>
        <v>3200</v>
      </c>
      <c r="M32" s="23">
        <f t="shared" si="19"/>
        <v>0</v>
      </c>
      <c r="N32" s="23">
        <f t="shared" si="20"/>
        <v>3200</v>
      </c>
    </row>
    <row r="33" spans="1:14" x14ac:dyDescent="0.2">
      <c r="A33" s="18" t="s">
        <v>17</v>
      </c>
      <c r="B33" s="8">
        <v>3200</v>
      </c>
      <c r="C33" s="8"/>
      <c r="D33" s="13">
        <f t="shared" si="18"/>
        <v>3200</v>
      </c>
      <c r="E33" s="23"/>
      <c r="F33" s="23"/>
      <c r="G33" s="23">
        <f t="shared" si="4"/>
        <v>3200</v>
      </c>
      <c r="H33" s="23">
        <f t="shared" si="4"/>
        <v>0</v>
      </c>
      <c r="I33" s="23">
        <f t="shared" si="5"/>
        <v>3200</v>
      </c>
      <c r="J33" s="23"/>
      <c r="K33" s="23"/>
      <c r="L33" s="23">
        <f t="shared" si="19"/>
        <v>3200</v>
      </c>
      <c r="M33" s="23">
        <f t="shared" si="19"/>
        <v>0</v>
      </c>
      <c r="N33" s="23">
        <f t="shared" si="20"/>
        <v>3200</v>
      </c>
    </row>
    <row r="34" spans="1:14" x14ac:dyDescent="0.2">
      <c r="A34" s="18" t="s">
        <v>28</v>
      </c>
      <c r="B34" s="8">
        <v>63000</v>
      </c>
      <c r="C34" s="8"/>
      <c r="D34" s="13">
        <f t="shared" si="18"/>
        <v>63000</v>
      </c>
      <c r="E34" s="23"/>
      <c r="F34" s="23"/>
      <c r="G34" s="23">
        <f t="shared" si="4"/>
        <v>63000</v>
      </c>
      <c r="H34" s="23">
        <f t="shared" si="4"/>
        <v>0</v>
      </c>
      <c r="I34" s="23">
        <f t="shared" si="5"/>
        <v>63000</v>
      </c>
      <c r="J34" s="23"/>
      <c r="K34" s="23"/>
      <c r="L34" s="23">
        <f t="shared" si="19"/>
        <v>63000</v>
      </c>
      <c r="M34" s="23">
        <f t="shared" si="19"/>
        <v>0</v>
      </c>
      <c r="N34" s="23">
        <f t="shared" si="20"/>
        <v>63000</v>
      </c>
    </row>
    <row r="35" spans="1:14" x14ac:dyDescent="0.2">
      <c r="A35" s="18"/>
      <c r="B35" s="8"/>
      <c r="C35" s="8"/>
      <c r="D35" s="1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4" x14ac:dyDescent="0.2">
      <c r="A36" s="11" t="s">
        <v>8</v>
      </c>
      <c r="B36" s="16">
        <f t="shared" ref="B36:M36" si="21">SUM(B37:B39)</f>
        <v>779542</v>
      </c>
      <c r="C36" s="16">
        <f t="shared" si="21"/>
        <v>0</v>
      </c>
      <c r="D36" s="16">
        <f t="shared" si="21"/>
        <v>779542</v>
      </c>
      <c r="E36" s="16">
        <f t="shared" si="21"/>
        <v>0</v>
      </c>
      <c r="F36" s="16">
        <f t="shared" si="21"/>
        <v>0</v>
      </c>
      <c r="G36" s="16">
        <f t="shared" si="21"/>
        <v>779542</v>
      </c>
      <c r="H36" s="16">
        <f t="shared" si="21"/>
        <v>0</v>
      </c>
      <c r="I36" s="16">
        <f t="shared" si="21"/>
        <v>779542</v>
      </c>
      <c r="J36" s="16">
        <f t="shared" si="21"/>
        <v>0</v>
      </c>
      <c r="K36" s="16">
        <f t="shared" si="21"/>
        <v>0</v>
      </c>
      <c r="L36" s="16">
        <f t="shared" si="21"/>
        <v>779542</v>
      </c>
      <c r="M36" s="16">
        <f t="shared" si="21"/>
        <v>0</v>
      </c>
      <c r="N36" s="16">
        <f>SUM(N37:N39)</f>
        <v>779542</v>
      </c>
    </row>
    <row r="37" spans="1:14" x14ac:dyDescent="0.2">
      <c r="A37" s="12" t="s">
        <v>29</v>
      </c>
      <c r="B37" s="8">
        <v>95250</v>
      </c>
      <c r="C37" s="8"/>
      <c r="D37" s="13">
        <f t="shared" ref="D37:D38" si="22">SUM(B37:C37)</f>
        <v>95250</v>
      </c>
      <c r="E37" s="23"/>
      <c r="F37" s="23"/>
      <c r="G37" s="23">
        <f t="shared" si="4"/>
        <v>95250</v>
      </c>
      <c r="H37" s="23">
        <f t="shared" si="4"/>
        <v>0</v>
      </c>
      <c r="I37" s="23">
        <f t="shared" si="5"/>
        <v>95250</v>
      </c>
      <c r="J37" s="23"/>
      <c r="K37" s="23"/>
      <c r="L37" s="23">
        <f t="shared" ref="L37:M39" si="23">+G37+J37</f>
        <v>95250</v>
      </c>
      <c r="M37" s="23">
        <f t="shared" si="23"/>
        <v>0</v>
      </c>
      <c r="N37" s="23">
        <f t="shared" ref="N37:N39" si="24">+L37+M37</f>
        <v>95250</v>
      </c>
    </row>
    <row r="38" spans="1:14" x14ac:dyDescent="0.2">
      <c r="A38" s="12" t="s">
        <v>30</v>
      </c>
      <c r="B38" s="8">
        <v>684292</v>
      </c>
      <c r="C38" s="8"/>
      <c r="D38" s="13">
        <f t="shared" si="22"/>
        <v>684292</v>
      </c>
      <c r="E38" s="23"/>
      <c r="F38" s="23"/>
      <c r="G38" s="23">
        <f t="shared" si="4"/>
        <v>684292</v>
      </c>
      <c r="H38" s="23">
        <f t="shared" si="4"/>
        <v>0</v>
      </c>
      <c r="I38" s="23">
        <f t="shared" si="5"/>
        <v>684292</v>
      </c>
      <c r="J38" s="23"/>
      <c r="K38" s="23"/>
      <c r="L38" s="23">
        <f t="shared" si="23"/>
        <v>684292</v>
      </c>
      <c r="M38" s="23">
        <f t="shared" si="23"/>
        <v>0</v>
      </c>
      <c r="N38" s="23">
        <f t="shared" si="24"/>
        <v>684292</v>
      </c>
    </row>
    <row r="39" spans="1:14" x14ac:dyDescent="0.2">
      <c r="A39" s="15"/>
      <c r="B39" s="8"/>
      <c r="C39" s="8"/>
      <c r="D39" s="13"/>
      <c r="E39" s="23"/>
      <c r="F39" s="23"/>
      <c r="G39" s="23"/>
      <c r="H39" s="23"/>
      <c r="I39" s="23"/>
      <c r="J39" s="23"/>
      <c r="K39" s="23"/>
      <c r="L39" s="23">
        <f t="shared" si="23"/>
        <v>0</v>
      </c>
      <c r="M39" s="23">
        <f t="shared" si="23"/>
        <v>0</v>
      </c>
      <c r="N39" s="23">
        <f t="shared" si="24"/>
        <v>0</v>
      </c>
    </row>
    <row r="40" spans="1:14" x14ac:dyDescent="0.2">
      <c r="A40" s="12"/>
      <c r="B40" s="8"/>
      <c r="C40" s="8"/>
      <c r="D40" s="13"/>
      <c r="E40" s="23"/>
      <c r="F40" s="23"/>
      <c r="G40" s="23"/>
      <c r="H40" s="23"/>
      <c r="I40" s="23"/>
      <c r="J40" s="23"/>
      <c r="K40" s="23"/>
      <c r="L40" s="23"/>
      <c r="M40" s="23"/>
      <c r="N40" s="23"/>
    </row>
    <row r="41" spans="1:14" x14ac:dyDescent="0.2">
      <c r="A41" s="11" t="s">
        <v>9</v>
      </c>
      <c r="B41" s="16">
        <f>SUM(B42:B43)</f>
        <v>461746</v>
      </c>
      <c r="C41" s="16">
        <f>SUM(C42:C43)</f>
        <v>0</v>
      </c>
      <c r="D41" s="16">
        <f>SUM(D42:D43)</f>
        <v>461746</v>
      </c>
      <c r="E41" s="16">
        <f t="shared" ref="E41:N41" si="25">SUM(E42:E43)</f>
        <v>0</v>
      </c>
      <c r="F41" s="16">
        <f t="shared" si="25"/>
        <v>0</v>
      </c>
      <c r="G41" s="16">
        <f t="shared" si="25"/>
        <v>461746</v>
      </c>
      <c r="H41" s="16">
        <f t="shared" si="25"/>
        <v>0</v>
      </c>
      <c r="I41" s="16">
        <f t="shared" si="25"/>
        <v>461746</v>
      </c>
      <c r="J41" s="16">
        <f t="shared" si="25"/>
        <v>0</v>
      </c>
      <c r="K41" s="16">
        <f t="shared" si="25"/>
        <v>0</v>
      </c>
      <c r="L41" s="16">
        <f t="shared" si="25"/>
        <v>461746</v>
      </c>
      <c r="M41" s="16">
        <f t="shared" si="25"/>
        <v>0</v>
      </c>
      <c r="N41" s="16">
        <f t="shared" si="25"/>
        <v>461746</v>
      </c>
    </row>
    <row r="42" spans="1:14" x14ac:dyDescent="0.2">
      <c r="A42" s="12" t="s">
        <v>31</v>
      </c>
      <c r="B42" s="8">
        <v>123190</v>
      </c>
      <c r="C42" s="8"/>
      <c r="D42" s="13">
        <f t="shared" ref="D42:D43" si="26">SUM(B42:C42)</f>
        <v>123190</v>
      </c>
      <c r="E42" s="23"/>
      <c r="F42" s="23"/>
      <c r="G42" s="23">
        <f t="shared" si="4"/>
        <v>123190</v>
      </c>
      <c r="H42" s="23">
        <f t="shared" si="4"/>
        <v>0</v>
      </c>
      <c r="I42" s="23">
        <f t="shared" si="5"/>
        <v>123190</v>
      </c>
      <c r="J42" s="23"/>
      <c r="K42" s="23"/>
      <c r="L42" s="23">
        <f t="shared" ref="L42:M43" si="27">+G42+J42</f>
        <v>123190</v>
      </c>
      <c r="M42" s="23">
        <f t="shared" si="27"/>
        <v>0</v>
      </c>
      <c r="N42" s="23">
        <f t="shared" ref="N42:N43" si="28">+L42+M42</f>
        <v>123190</v>
      </c>
    </row>
    <row r="43" spans="1:14" x14ac:dyDescent="0.2">
      <c r="A43" s="12" t="s">
        <v>32</v>
      </c>
      <c r="B43" s="8">
        <v>338556</v>
      </c>
      <c r="C43" s="8"/>
      <c r="D43" s="13">
        <f t="shared" si="26"/>
        <v>338556</v>
      </c>
      <c r="E43" s="23"/>
      <c r="F43" s="23"/>
      <c r="G43" s="23">
        <f t="shared" si="4"/>
        <v>338556</v>
      </c>
      <c r="H43" s="23">
        <f t="shared" si="4"/>
        <v>0</v>
      </c>
      <c r="I43" s="23">
        <f t="shared" si="5"/>
        <v>338556</v>
      </c>
      <c r="J43" s="23"/>
      <c r="K43" s="23"/>
      <c r="L43" s="23">
        <f t="shared" si="27"/>
        <v>338556</v>
      </c>
      <c r="M43" s="23">
        <f t="shared" si="27"/>
        <v>0</v>
      </c>
      <c r="N43" s="23">
        <f t="shared" si="28"/>
        <v>338556</v>
      </c>
    </row>
    <row r="44" spans="1:14" x14ac:dyDescent="0.2">
      <c r="A44" s="12"/>
      <c r="B44" s="8"/>
      <c r="C44" s="8"/>
      <c r="D44" s="1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 x14ac:dyDescent="0.2">
      <c r="A45" s="11" t="s">
        <v>10</v>
      </c>
      <c r="B45" s="7">
        <f>SUM(B46:B46)</f>
        <v>150000</v>
      </c>
      <c r="C45" s="7">
        <f>SUM(C46:C46)</f>
        <v>0</v>
      </c>
      <c r="D45" s="7">
        <f>SUM(D46:D46)</f>
        <v>150000</v>
      </c>
      <c r="E45" s="7">
        <f t="shared" ref="E45:N45" si="29">SUM(E46:E46)</f>
        <v>0</v>
      </c>
      <c r="F45" s="7">
        <f t="shared" si="29"/>
        <v>0</v>
      </c>
      <c r="G45" s="7">
        <f t="shared" si="29"/>
        <v>150000</v>
      </c>
      <c r="H45" s="7">
        <f t="shared" si="29"/>
        <v>0</v>
      </c>
      <c r="I45" s="7">
        <f t="shared" si="29"/>
        <v>150000</v>
      </c>
      <c r="J45" s="7">
        <f t="shared" si="29"/>
        <v>0</v>
      </c>
      <c r="K45" s="7">
        <f t="shared" si="29"/>
        <v>0</v>
      </c>
      <c r="L45" s="7">
        <f t="shared" si="29"/>
        <v>150000</v>
      </c>
      <c r="M45" s="7">
        <f t="shared" si="29"/>
        <v>0</v>
      </c>
      <c r="N45" s="7">
        <f t="shared" si="29"/>
        <v>150000</v>
      </c>
    </row>
    <row r="46" spans="1:14" x14ac:dyDescent="0.2">
      <c r="A46" s="12" t="s">
        <v>33</v>
      </c>
      <c r="B46" s="8">
        <v>150000</v>
      </c>
      <c r="C46" s="8"/>
      <c r="D46" s="13">
        <f>SUM(B46:C46)</f>
        <v>150000</v>
      </c>
      <c r="E46" s="23"/>
      <c r="F46" s="23"/>
      <c r="G46" s="23">
        <f t="shared" si="4"/>
        <v>150000</v>
      </c>
      <c r="H46" s="23">
        <f t="shared" si="4"/>
        <v>0</v>
      </c>
      <c r="I46" s="23">
        <f t="shared" si="5"/>
        <v>150000</v>
      </c>
      <c r="J46" s="23"/>
      <c r="K46" s="23"/>
      <c r="L46" s="23">
        <f t="shared" ref="L46:M46" si="30">+G46+J46</f>
        <v>150000</v>
      </c>
      <c r="M46" s="23">
        <f t="shared" si="30"/>
        <v>0</v>
      </c>
      <c r="N46" s="23">
        <f t="shared" ref="N46" si="31">+L46+M46</f>
        <v>150000</v>
      </c>
    </row>
    <row r="47" spans="1:14" x14ac:dyDescent="0.2">
      <c r="A47" s="12"/>
      <c r="B47" s="8"/>
      <c r="C47" s="8"/>
      <c r="D47" s="1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 x14ac:dyDescent="0.2">
      <c r="A48" s="11" t="s">
        <v>45</v>
      </c>
      <c r="B48" s="7">
        <f>+B49</f>
        <v>0</v>
      </c>
      <c r="C48" s="7">
        <f t="shared" ref="C48:N48" si="32">+C49</f>
        <v>0</v>
      </c>
      <c r="D48" s="7">
        <f t="shared" si="32"/>
        <v>0</v>
      </c>
      <c r="E48" s="7">
        <f t="shared" si="32"/>
        <v>7999</v>
      </c>
      <c r="F48" s="7">
        <f t="shared" si="32"/>
        <v>0</v>
      </c>
      <c r="G48" s="7">
        <f t="shared" si="32"/>
        <v>7999</v>
      </c>
      <c r="H48" s="7">
        <f t="shared" si="32"/>
        <v>0</v>
      </c>
      <c r="I48" s="7">
        <f t="shared" si="32"/>
        <v>7999</v>
      </c>
      <c r="J48" s="7">
        <f t="shared" si="32"/>
        <v>0</v>
      </c>
      <c r="K48" s="7">
        <f t="shared" si="32"/>
        <v>0</v>
      </c>
      <c r="L48" s="7">
        <f t="shared" si="32"/>
        <v>7999</v>
      </c>
      <c r="M48" s="7">
        <f t="shared" si="32"/>
        <v>0</v>
      </c>
      <c r="N48" s="7">
        <f t="shared" si="32"/>
        <v>7999</v>
      </c>
    </row>
    <row r="49" spans="1:14" x14ac:dyDescent="0.2">
      <c r="A49" s="12" t="s">
        <v>46</v>
      </c>
      <c r="B49" s="8"/>
      <c r="C49" s="8"/>
      <c r="D49" s="13"/>
      <c r="E49" s="23">
        <v>7999</v>
      </c>
      <c r="F49" s="23"/>
      <c r="G49" s="23">
        <f t="shared" ref="G49:H49" si="33">+B49+E49</f>
        <v>7999</v>
      </c>
      <c r="H49" s="23">
        <f t="shared" si="33"/>
        <v>0</v>
      </c>
      <c r="I49" s="23">
        <f t="shared" ref="I49" si="34">+G49+H49</f>
        <v>7999</v>
      </c>
      <c r="J49" s="23"/>
      <c r="K49" s="23"/>
      <c r="L49" s="23">
        <f t="shared" ref="L49:M49" si="35">+G49+J49</f>
        <v>7999</v>
      </c>
      <c r="M49" s="23">
        <f t="shared" si="35"/>
        <v>0</v>
      </c>
      <c r="N49" s="23">
        <f t="shared" ref="N49" si="36">+L49+M49</f>
        <v>7999</v>
      </c>
    </row>
    <row r="50" spans="1:14" x14ac:dyDescent="0.2">
      <c r="A50" s="12"/>
      <c r="B50" s="8"/>
      <c r="C50" s="8"/>
      <c r="D50" s="1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1:14" x14ac:dyDescent="0.2">
      <c r="A51" s="7" t="s">
        <v>49</v>
      </c>
      <c r="B51" s="7">
        <f t="shared" ref="B51:M51" si="37">SUM(B52:B53)</f>
        <v>0</v>
      </c>
      <c r="C51" s="7">
        <f t="shared" si="37"/>
        <v>0</v>
      </c>
      <c r="D51" s="7">
        <f t="shared" si="37"/>
        <v>0</v>
      </c>
      <c r="E51" s="7">
        <f t="shared" si="37"/>
        <v>0</v>
      </c>
      <c r="F51" s="7">
        <f t="shared" si="37"/>
        <v>0</v>
      </c>
      <c r="G51" s="7">
        <f t="shared" si="37"/>
        <v>0</v>
      </c>
      <c r="H51" s="7">
        <f t="shared" si="37"/>
        <v>0</v>
      </c>
      <c r="I51" s="7">
        <f t="shared" si="37"/>
        <v>0</v>
      </c>
      <c r="J51" s="7">
        <f t="shared" si="37"/>
        <v>0</v>
      </c>
      <c r="K51" s="7">
        <f t="shared" si="37"/>
        <v>1828</v>
      </c>
      <c r="L51" s="7">
        <f t="shared" si="37"/>
        <v>0</v>
      </c>
      <c r="M51" s="7">
        <f t="shared" si="37"/>
        <v>1828</v>
      </c>
      <c r="N51" s="7">
        <f>SUM(N52:N53)</f>
        <v>1828</v>
      </c>
    </row>
    <row r="52" spans="1:14" x14ac:dyDescent="0.2">
      <c r="A52" s="34" t="s">
        <v>50</v>
      </c>
      <c r="B52" s="8"/>
      <c r="C52" s="8"/>
      <c r="D52" s="13"/>
      <c r="E52" s="23"/>
      <c r="F52" s="23"/>
      <c r="G52" s="23"/>
      <c r="H52" s="23"/>
      <c r="I52" s="23"/>
      <c r="J52" s="23"/>
      <c r="K52" s="23">
        <v>914</v>
      </c>
      <c r="L52" s="23">
        <f t="shared" ref="L52:M53" si="38">+G52+J52</f>
        <v>0</v>
      </c>
      <c r="M52" s="23">
        <f t="shared" si="38"/>
        <v>914</v>
      </c>
      <c r="N52" s="23">
        <f t="shared" ref="N52:N53" si="39">+L52+M52</f>
        <v>914</v>
      </c>
    </row>
    <row r="53" spans="1:14" x14ac:dyDescent="0.2">
      <c r="A53" s="12" t="s">
        <v>51</v>
      </c>
      <c r="B53" s="8"/>
      <c r="C53" s="8"/>
      <c r="D53" s="13"/>
      <c r="E53" s="23"/>
      <c r="F53" s="23"/>
      <c r="G53" s="23"/>
      <c r="H53" s="23"/>
      <c r="I53" s="23"/>
      <c r="J53" s="23"/>
      <c r="K53" s="23">
        <v>914</v>
      </c>
      <c r="L53" s="23">
        <f t="shared" si="38"/>
        <v>0</v>
      </c>
      <c r="M53" s="23">
        <f t="shared" si="38"/>
        <v>914</v>
      </c>
      <c r="N53" s="23">
        <f t="shared" si="39"/>
        <v>914</v>
      </c>
    </row>
    <row r="54" spans="1:14" x14ac:dyDescent="0.2">
      <c r="A54" s="12"/>
      <c r="B54" s="8"/>
      <c r="C54" s="8"/>
      <c r="D54" s="1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 x14ac:dyDescent="0.2">
      <c r="A55" s="11" t="s">
        <v>35</v>
      </c>
      <c r="B55" s="26">
        <f>B56</f>
        <v>200000</v>
      </c>
      <c r="C55" s="26">
        <f t="shared" ref="C55:N55" si="40">C56</f>
        <v>0</v>
      </c>
      <c r="D55" s="26">
        <f t="shared" si="40"/>
        <v>200000</v>
      </c>
      <c r="E55" s="26">
        <f t="shared" si="40"/>
        <v>0</v>
      </c>
      <c r="F55" s="26">
        <f t="shared" si="40"/>
        <v>0</v>
      </c>
      <c r="G55" s="26">
        <f t="shared" si="40"/>
        <v>200000</v>
      </c>
      <c r="H55" s="26">
        <f t="shared" si="40"/>
        <v>0</v>
      </c>
      <c r="I55" s="26">
        <f t="shared" si="40"/>
        <v>200000</v>
      </c>
      <c r="J55" s="26">
        <f t="shared" si="40"/>
        <v>0</v>
      </c>
      <c r="K55" s="26">
        <f t="shared" si="40"/>
        <v>0</v>
      </c>
      <c r="L55" s="26">
        <f t="shared" si="40"/>
        <v>200000</v>
      </c>
      <c r="M55" s="26">
        <f t="shared" si="40"/>
        <v>0</v>
      </c>
      <c r="N55" s="26">
        <f t="shared" si="40"/>
        <v>200000</v>
      </c>
    </row>
    <row r="56" spans="1:14" x14ac:dyDescent="0.2">
      <c r="A56" s="12" t="s">
        <v>34</v>
      </c>
      <c r="B56" s="27">
        <v>200000</v>
      </c>
      <c r="C56" s="27"/>
      <c r="D56" s="28">
        <f>SUM(B56:C56)</f>
        <v>200000</v>
      </c>
      <c r="E56" s="23"/>
      <c r="F56" s="23"/>
      <c r="G56" s="23">
        <f t="shared" si="4"/>
        <v>200000</v>
      </c>
      <c r="H56" s="23">
        <f t="shared" si="4"/>
        <v>0</v>
      </c>
      <c r="I56" s="23">
        <f t="shared" si="5"/>
        <v>200000</v>
      </c>
      <c r="J56" s="23"/>
      <c r="K56" s="23"/>
      <c r="L56" s="23">
        <f t="shared" ref="L56:M56" si="41">+G56+J56</f>
        <v>200000</v>
      </c>
      <c r="M56" s="23">
        <f t="shared" si="41"/>
        <v>0</v>
      </c>
      <c r="N56" s="23">
        <f t="shared" ref="N56" si="42">+L56+M56</f>
        <v>200000</v>
      </c>
    </row>
    <row r="57" spans="1:14" x14ac:dyDescent="0.2">
      <c r="A57" s="12"/>
      <c r="B57" s="8"/>
      <c r="C57" s="8"/>
      <c r="D57" s="13"/>
      <c r="E57" s="23"/>
      <c r="F57" s="23"/>
      <c r="G57" s="23"/>
      <c r="H57" s="23"/>
      <c r="I57" s="23"/>
      <c r="J57" s="23"/>
      <c r="K57" s="23"/>
      <c r="L57" s="23"/>
      <c r="M57" s="23"/>
      <c r="N57" s="23"/>
    </row>
    <row r="58" spans="1:14" x14ac:dyDescent="0.2">
      <c r="A58" s="11" t="s">
        <v>11</v>
      </c>
      <c r="B58" s="7">
        <f t="shared" ref="B58:M58" si="43">SUM(B59:B61)</f>
        <v>9525</v>
      </c>
      <c r="C58" s="7">
        <f t="shared" si="43"/>
        <v>0</v>
      </c>
      <c r="D58" s="7">
        <f t="shared" si="43"/>
        <v>9525</v>
      </c>
      <c r="E58" s="7">
        <f t="shared" si="43"/>
        <v>0</v>
      </c>
      <c r="F58" s="7">
        <f t="shared" si="43"/>
        <v>0</v>
      </c>
      <c r="G58" s="7">
        <f t="shared" si="43"/>
        <v>9525</v>
      </c>
      <c r="H58" s="7">
        <f t="shared" si="43"/>
        <v>0</v>
      </c>
      <c r="I58" s="7">
        <f t="shared" si="43"/>
        <v>9525</v>
      </c>
      <c r="J58" s="7">
        <f t="shared" si="43"/>
        <v>1141</v>
      </c>
      <c r="K58" s="7">
        <f t="shared" si="43"/>
        <v>0</v>
      </c>
      <c r="L58" s="7">
        <f t="shared" si="43"/>
        <v>10666</v>
      </c>
      <c r="M58" s="7">
        <f t="shared" si="43"/>
        <v>0</v>
      </c>
      <c r="N58" s="7">
        <f>SUM(N59:N61)</f>
        <v>10666</v>
      </c>
    </row>
    <row r="59" spans="1:14" x14ac:dyDescent="0.2">
      <c r="A59" s="12" t="s">
        <v>14</v>
      </c>
      <c r="B59" s="8">
        <v>9525</v>
      </c>
      <c r="C59" s="8"/>
      <c r="D59" s="13">
        <f>SUM(B59:C59)</f>
        <v>9525</v>
      </c>
      <c r="E59" s="23"/>
      <c r="F59" s="23"/>
      <c r="G59" s="23">
        <f t="shared" si="4"/>
        <v>9525</v>
      </c>
      <c r="H59" s="23">
        <f t="shared" si="4"/>
        <v>0</v>
      </c>
      <c r="I59" s="23">
        <f t="shared" si="5"/>
        <v>9525</v>
      </c>
      <c r="J59" s="23"/>
      <c r="K59" s="23"/>
      <c r="L59" s="23">
        <f t="shared" ref="L59:M61" si="44">+G59+J59</f>
        <v>9525</v>
      </c>
      <c r="M59" s="23">
        <f t="shared" si="44"/>
        <v>0</v>
      </c>
      <c r="N59" s="23">
        <f t="shared" ref="N59:N61" si="45">+L59+M59</f>
        <v>9525</v>
      </c>
    </row>
    <row r="60" spans="1:14" x14ac:dyDescent="0.2">
      <c r="A60" s="12" t="s">
        <v>61</v>
      </c>
      <c r="B60" s="8"/>
      <c r="C60" s="8"/>
      <c r="D60" s="13"/>
      <c r="E60" s="23"/>
      <c r="F60" s="23"/>
      <c r="G60" s="23"/>
      <c r="H60" s="23"/>
      <c r="I60" s="23"/>
      <c r="J60" s="23">
        <v>953</v>
      </c>
      <c r="K60" s="23"/>
      <c r="L60" s="23">
        <f t="shared" si="44"/>
        <v>953</v>
      </c>
      <c r="M60" s="23">
        <f t="shared" si="44"/>
        <v>0</v>
      </c>
      <c r="N60" s="23">
        <f t="shared" si="45"/>
        <v>953</v>
      </c>
    </row>
    <row r="61" spans="1:14" x14ac:dyDescent="0.2">
      <c r="A61" s="12" t="s">
        <v>60</v>
      </c>
      <c r="B61" s="14"/>
      <c r="C61" s="17"/>
      <c r="D61" s="13"/>
      <c r="E61" s="23"/>
      <c r="F61" s="23"/>
      <c r="G61" s="23">
        <f t="shared" si="4"/>
        <v>0</v>
      </c>
      <c r="H61" s="23">
        <f t="shared" si="4"/>
        <v>0</v>
      </c>
      <c r="I61" s="23">
        <f t="shared" si="5"/>
        <v>0</v>
      </c>
      <c r="J61" s="23">
        <v>188</v>
      </c>
      <c r="K61" s="23"/>
      <c r="L61" s="23">
        <f t="shared" si="44"/>
        <v>188</v>
      </c>
      <c r="M61" s="23">
        <f t="shared" si="44"/>
        <v>0</v>
      </c>
      <c r="N61" s="23">
        <f t="shared" si="45"/>
        <v>188</v>
      </c>
    </row>
    <row r="62" spans="1:14" x14ac:dyDescent="0.2">
      <c r="A62" s="12"/>
      <c r="B62" s="14"/>
      <c r="C62" s="17"/>
      <c r="D62" s="13"/>
      <c r="E62" s="23"/>
      <c r="F62" s="23"/>
      <c r="G62" s="23"/>
      <c r="H62" s="23"/>
      <c r="I62" s="23"/>
      <c r="J62" s="23"/>
      <c r="K62" s="23"/>
      <c r="L62" s="23"/>
      <c r="M62" s="23"/>
      <c r="N62" s="23"/>
    </row>
    <row r="63" spans="1:14" x14ac:dyDescent="0.2">
      <c r="A63" s="11" t="s">
        <v>36</v>
      </c>
      <c r="B63" s="17">
        <f>SUM(B64:B66)</f>
        <v>35560</v>
      </c>
      <c r="C63" s="17">
        <f t="shared" ref="C63:N63" si="46">SUM(C64:C66)</f>
        <v>0</v>
      </c>
      <c r="D63" s="17">
        <f t="shared" si="46"/>
        <v>35560</v>
      </c>
      <c r="E63" s="17">
        <f t="shared" si="46"/>
        <v>3424</v>
      </c>
      <c r="F63" s="17">
        <f t="shared" si="46"/>
        <v>0</v>
      </c>
      <c r="G63" s="17">
        <f t="shared" si="46"/>
        <v>38984</v>
      </c>
      <c r="H63" s="17">
        <f t="shared" si="46"/>
        <v>0</v>
      </c>
      <c r="I63" s="17">
        <f t="shared" si="46"/>
        <v>38984</v>
      </c>
      <c r="J63" s="17">
        <f t="shared" si="46"/>
        <v>0</v>
      </c>
      <c r="K63" s="17">
        <f t="shared" si="46"/>
        <v>0</v>
      </c>
      <c r="L63" s="17">
        <f t="shared" si="46"/>
        <v>38984</v>
      </c>
      <c r="M63" s="17">
        <f t="shared" si="46"/>
        <v>0</v>
      </c>
      <c r="N63" s="17">
        <f t="shared" si="46"/>
        <v>38984</v>
      </c>
    </row>
    <row r="64" spans="1:14" x14ac:dyDescent="0.2">
      <c r="A64" s="12" t="s">
        <v>37</v>
      </c>
      <c r="B64" s="14">
        <v>12700</v>
      </c>
      <c r="C64" s="17"/>
      <c r="D64" s="31">
        <f>SUM(B64:C64)</f>
        <v>12700</v>
      </c>
      <c r="E64" s="23"/>
      <c r="F64" s="23"/>
      <c r="G64" s="23">
        <f t="shared" si="4"/>
        <v>12700</v>
      </c>
      <c r="H64" s="23">
        <f t="shared" si="4"/>
        <v>0</v>
      </c>
      <c r="I64" s="23">
        <f t="shared" si="5"/>
        <v>12700</v>
      </c>
      <c r="J64" s="23"/>
      <c r="K64" s="23"/>
      <c r="L64" s="23">
        <f t="shared" ref="L64:M66" si="47">+G64+J64</f>
        <v>12700</v>
      </c>
      <c r="M64" s="23">
        <f t="shared" si="47"/>
        <v>0</v>
      </c>
      <c r="N64" s="23">
        <f t="shared" ref="N64:N66" si="48">+L64+M64</f>
        <v>12700</v>
      </c>
    </row>
    <row r="65" spans="1:14" x14ac:dyDescent="0.2">
      <c r="A65" s="12" t="s">
        <v>38</v>
      </c>
      <c r="B65" s="14">
        <v>22860</v>
      </c>
      <c r="C65" s="17"/>
      <c r="D65" s="31">
        <f>SUM(B65:C65)</f>
        <v>22860</v>
      </c>
      <c r="E65" s="23"/>
      <c r="F65" s="23"/>
      <c r="G65" s="23">
        <f t="shared" si="4"/>
        <v>22860</v>
      </c>
      <c r="H65" s="23">
        <f t="shared" si="4"/>
        <v>0</v>
      </c>
      <c r="I65" s="23">
        <f t="shared" si="5"/>
        <v>22860</v>
      </c>
      <c r="J65" s="23"/>
      <c r="K65" s="23"/>
      <c r="L65" s="23">
        <f t="shared" si="47"/>
        <v>22860</v>
      </c>
      <c r="M65" s="23">
        <f t="shared" si="47"/>
        <v>0</v>
      </c>
      <c r="N65" s="23">
        <f t="shared" si="48"/>
        <v>22860</v>
      </c>
    </row>
    <row r="66" spans="1:14" x14ac:dyDescent="0.2">
      <c r="A66" s="33" t="s">
        <v>44</v>
      </c>
      <c r="B66" s="14"/>
      <c r="C66" s="17"/>
      <c r="D66" s="31"/>
      <c r="E66" s="23">
        <v>3424</v>
      </c>
      <c r="F66" s="23"/>
      <c r="G66" s="23">
        <f t="shared" ref="G66:H66" si="49">+B66+E66</f>
        <v>3424</v>
      </c>
      <c r="H66" s="23">
        <f t="shared" si="49"/>
        <v>0</v>
      </c>
      <c r="I66" s="23">
        <f t="shared" si="5"/>
        <v>3424</v>
      </c>
      <c r="J66" s="23"/>
      <c r="K66" s="23"/>
      <c r="L66" s="23">
        <f t="shared" si="47"/>
        <v>3424</v>
      </c>
      <c r="M66" s="23">
        <f t="shared" si="47"/>
        <v>0</v>
      </c>
      <c r="N66" s="23">
        <f t="shared" si="48"/>
        <v>3424</v>
      </c>
    </row>
    <row r="67" spans="1:14" x14ac:dyDescent="0.2">
      <c r="A67" s="12"/>
      <c r="B67" s="8"/>
      <c r="C67" s="8"/>
      <c r="D67" s="13"/>
      <c r="E67" s="23"/>
      <c r="F67" s="23"/>
      <c r="G67" s="23"/>
      <c r="H67" s="23"/>
      <c r="I67" s="23"/>
      <c r="J67" s="23"/>
      <c r="K67" s="23"/>
      <c r="L67" s="23"/>
      <c r="M67" s="23"/>
      <c r="N67" s="23"/>
    </row>
    <row r="68" spans="1:14" x14ac:dyDescent="0.2">
      <c r="A68" s="6" t="s">
        <v>1</v>
      </c>
      <c r="B68" s="7">
        <f>SUM(B9)</f>
        <v>1811273</v>
      </c>
      <c r="C68" s="7">
        <f>SUM(C9)</f>
        <v>147000</v>
      </c>
      <c r="D68" s="7">
        <f>D9</f>
        <v>1958273</v>
      </c>
      <c r="E68" s="7">
        <f t="shared" ref="E68:N68" si="50">E9</f>
        <v>11423</v>
      </c>
      <c r="F68" s="7">
        <f t="shared" si="50"/>
        <v>0</v>
      </c>
      <c r="G68" s="7">
        <f t="shared" si="50"/>
        <v>1822696</v>
      </c>
      <c r="H68" s="7">
        <f t="shared" si="50"/>
        <v>147000</v>
      </c>
      <c r="I68" s="7">
        <f t="shared" si="50"/>
        <v>1969696</v>
      </c>
      <c r="J68" s="7">
        <f t="shared" si="50"/>
        <v>-2117</v>
      </c>
      <c r="K68" s="7">
        <f t="shared" si="50"/>
        <v>-502</v>
      </c>
      <c r="L68" s="7">
        <f t="shared" si="50"/>
        <v>1820579</v>
      </c>
      <c r="M68" s="7">
        <f t="shared" si="50"/>
        <v>146498</v>
      </c>
      <c r="N68" s="7">
        <f t="shared" si="50"/>
        <v>1967077</v>
      </c>
    </row>
    <row r="69" spans="1:14" x14ac:dyDescent="0.2">
      <c r="A69" s="10"/>
      <c r="D69" s="24">
        <f>+B68+C68</f>
        <v>1958273</v>
      </c>
    </row>
    <row r="70" spans="1:14" x14ac:dyDescent="0.2">
      <c r="A70" s="25"/>
    </row>
    <row r="71" spans="1:14" x14ac:dyDescent="0.2">
      <c r="A71" s="10"/>
    </row>
    <row r="72" spans="1:14" x14ac:dyDescent="0.2">
      <c r="A72" s="10"/>
    </row>
    <row r="73" spans="1:14" x14ac:dyDescent="0.2">
      <c r="A73" s="9"/>
    </row>
    <row r="74" spans="1:14" x14ac:dyDescent="0.2">
      <c r="A74" s="9"/>
    </row>
    <row r="75" spans="1:14" x14ac:dyDescent="0.2">
      <c r="A75" s="10"/>
    </row>
    <row r="76" spans="1:14" x14ac:dyDescent="0.2">
      <c r="A76" s="10"/>
    </row>
    <row r="77" spans="1:14" x14ac:dyDescent="0.2">
      <c r="A77" s="9"/>
    </row>
    <row r="78" spans="1:14" x14ac:dyDescent="0.2">
      <c r="A78" s="9"/>
    </row>
    <row r="79" spans="1:14" x14ac:dyDescent="0.2">
      <c r="A79" s="9"/>
    </row>
    <row r="80" spans="1:14" x14ac:dyDescent="0.2">
      <c r="A80" s="10"/>
    </row>
    <row r="81" spans="1:1" x14ac:dyDescent="0.2">
      <c r="A81" s="9"/>
    </row>
    <row r="82" spans="1:1" x14ac:dyDescent="0.2">
      <c r="A82" s="10"/>
    </row>
    <row r="83" spans="1:1" x14ac:dyDescent="0.2">
      <c r="A83" s="10"/>
    </row>
    <row r="84" spans="1:1" x14ac:dyDescent="0.2">
      <c r="A84" s="9"/>
    </row>
    <row r="85" spans="1:1" x14ac:dyDescent="0.2">
      <c r="A85" s="9"/>
    </row>
    <row r="86" spans="1:1" x14ac:dyDescent="0.2">
      <c r="A86" s="9"/>
    </row>
    <row r="87" spans="1:1" x14ac:dyDescent="0.2">
      <c r="A87" s="9"/>
    </row>
    <row r="88" spans="1:1" x14ac:dyDescent="0.2">
      <c r="A88" s="9"/>
    </row>
    <row r="89" spans="1:1" x14ac:dyDescent="0.2">
      <c r="A89" s="9"/>
    </row>
    <row r="90" spans="1:1" x14ac:dyDescent="0.2">
      <c r="A90" s="9"/>
    </row>
    <row r="91" spans="1:1" x14ac:dyDescent="0.2">
      <c r="A91" s="9"/>
    </row>
    <row r="92" spans="1:1" x14ac:dyDescent="0.2">
      <c r="A92" s="9"/>
    </row>
    <row r="93" spans="1:1" x14ac:dyDescent="0.2">
      <c r="A93" s="9"/>
    </row>
    <row r="94" spans="1:1" x14ac:dyDescent="0.2">
      <c r="A94" s="9"/>
    </row>
    <row r="95" spans="1:1" x14ac:dyDescent="0.2">
      <c r="A95" s="9"/>
    </row>
    <row r="96" spans="1:1" x14ac:dyDescent="0.2">
      <c r="A96" s="9"/>
    </row>
    <row r="97" spans="1:1" x14ac:dyDescent="0.2">
      <c r="A97" s="9"/>
    </row>
    <row r="98" spans="1:1" x14ac:dyDescent="0.2">
      <c r="A98" s="10"/>
    </row>
    <row r="99" spans="1:1" x14ac:dyDescent="0.2">
      <c r="A99" s="10"/>
    </row>
    <row r="100" spans="1:1" x14ac:dyDescent="0.2">
      <c r="A100" s="10"/>
    </row>
    <row r="101" spans="1:1" x14ac:dyDescent="0.2">
      <c r="A101" s="9"/>
    </row>
    <row r="102" spans="1:1" x14ac:dyDescent="0.2">
      <c r="A102" s="10"/>
    </row>
    <row r="103" spans="1:1" x14ac:dyDescent="0.2">
      <c r="A103" s="10"/>
    </row>
    <row r="104" spans="1:1" x14ac:dyDescent="0.2">
      <c r="A104" s="10"/>
    </row>
    <row r="105" spans="1:1" x14ac:dyDescent="0.2">
      <c r="A105" s="10"/>
    </row>
    <row r="106" spans="1:1" x14ac:dyDescent="0.2">
      <c r="A106" s="39"/>
    </row>
    <row r="107" spans="1:1" ht="12.75" customHeight="1" x14ac:dyDescent="0.2">
      <c r="A107" s="39"/>
    </row>
    <row r="108" spans="1:1" x14ac:dyDescent="0.2">
      <c r="A108" s="39"/>
    </row>
    <row r="109" spans="1:1" x14ac:dyDescent="0.2">
      <c r="A109" s="9"/>
    </row>
    <row r="110" spans="1:1" x14ac:dyDescent="0.2">
      <c r="A110" s="10"/>
    </row>
    <row r="111" spans="1:1" x14ac:dyDescent="0.2">
      <c r="A111" s="10"/>
    </row>
    <row r="112" spans="1:1" x14ac:dyDescent="0.2">
      <c r="A112" s="9"/>
    </row>
    <row r="113" spans="1:1" x14ac:dyDescent="0.2">
      <c r="A113" s="10"/>
    </row>
    <row r="114" spans="1:1" x14ac:dyDescent="0.2">
      <c r="A114" s="10"/>
    </row>
    <row r="115" spans="1:1" x14ac:dyDescent="0.2">
      <c r="A115" s="9"/>
    </row>
    <row r="116" spans="1:1" x14ac:dyDescent="0.2">
      <c r="A116" s="10"/>
    </row>
    <row r="117" spans="1:1" x14ac:dyDescent="0.2">
      <c r="A117" s="9"/>
    </row>
    <row r="118" spans="1:1" x14ac:dyDescent="0.2">
      <c r="A118" s="10"/>
    </row>
    <row r="119" spans="1:1" x14ac:dyDescent="0.2">
      <c r="A119" s="9"/>
    </row>
    <row r="120" spans="1:1" x14ac:dyDescent="0.2">
      <c r="A120" s="10"/>
    </row>
    <row r="121" spans="1:1" x14ac:dyDescent="0.2">
      <c r="A121" s="10"/>
    </row>
    <row r="122" spans="1:1" x14ac:dyDescent="0.2">
      <c r="A122" s="10"/>
    </row>
    <row r="123" spans="1:1" x14ac:dyDescent="0.2">
      <c r="A123" s="10"/>
    </row>
    <row r="124" spans="1:1" x14ac:dyDescent="0.2">
      <c r="A124" s="10"/>
    </row>
    <row r="125" spans="1:1" x14ac:dyDescent="0.2">
      <c r="A125" s="10"/>
    </row>
    <row r="126" spans="1:1" x14ac:dyDescent="0.2">
      <c r="A126" s="10"/>
    </row>
    <row r="127" spans="1:1" x14ac:dyDescent="0.2">
      <c r="A127" s="10"/>
    </row>
    <row r="128" spans="1:1" ht="12.75" customHeight="1" x14ac:dyDescent="0.2">
      <c r="A128" s="10"/>
    </row>
    <row r="129" spans="1:1" x14ac:dyDescent="0.2">
      <c r="A129" s="10"/>
    </row>
    <row r="130" spans="1:1" x14ac:dyDescent="0.2">
      <c r="A130" s="10"/>
    </row>
    <row r="131" spans="1:1" x14ac:dyDescent="0.2">
      <c r="A131" s="10"/>
    </row>
    <row r="132" spans="1:1" x14ac:dyDescent="0.2">
      <c r="A132" s="10"/>
    </row>
    <row r="133" spans="1:1" x14ac:dyDescent="0.2">
      <c r="A133" s="10"/>
    </row>
    <row r="134" spans="1:1" x14ac:dyDescent="0.2">
      <c r="A134" s="10"/>
    </row>
    <row r="135" spans="1:1" x14ac:dyDescent="0.2">
      <c r="A135" s="10"/>
    </row>
    <row r="136" spans="1:1" x14ac:dyDescent="0.2">
      <c r="A136" s="10"/>
    </row>
    <row r="137" spans="1:1" x14ac:dyDescent="0.2">
      <c r="A137" s="10"/>
    </row>
    <row r="138" spans="1:1" x14ac:dyDescent="0.2">
      <c r="A138" s="10"/>
    </row>
    <row r="139" spans="1:1" x14ac:dyDescent="0.2">
      <c r="A139" s="10"/>
    </row>
    <row r="140" spans="1:1" x14ac:dyDescent="0.2">
      <c r="A140" s="10"/>
    </row>
    <row r="141" spans="1:1" x14ac:dyDescent="0.2">
      <c r="A141" s="10"/>
    </row>
    <row r="142" spans="1:1" x14ac:dyDescent="0.2">
      <c r="A142" s="10"/>
    </row>
    <row r="143" spans="1:1" x14ac:dyDescent="0.2">
      <c r="A143" s="10"/>
    </row>
    <row r="144" spans="1:1" x14ac:dyDescent="0.2">
      <c r="A144" s="10"/>
    </row>
    <row r="145" spans="1:1" x14ac:dyDescent="0.2">
      <c r="A145" s="10"/>
    </row>
    <row r="146" spans="1:1" x14ac:dyDescent="0.2">
      <c r="A146" s="10"/>
    </row>
    <row r="147" spans="1:1" x14ac:dyDescent="0.2">
      <c r="A147" s="10"/>
    </row>
    <row r="148" spans="1:1" x14ac:dyDescent="0.2">
      <c r="A148" s="10"/>
    </row>
    <row r="149" spans="1:1" x14ac:dyDescent="0.2">
      <c r="A149" s="10"/>
    </row>
    <row r="150" spans="1:1" x14ac:dyDescent="0.2">
      <c r="A150" s="10"/>
    </row>
    <row r="151" spans="1:1" x14ac:dyDescent="0.2">
      <c r="A151" s="10"/>
    </row>
    <row r="152" spans="1:1" x14ac:dyDescent="0.2">
      <c r="A152" s="10"/>
    </row>
    <row r="153" spans="1:1" x14ac:dyDescent="0.2">
      <c r="A153" s="10"/>
    </row>
    <row r="154" spans="1:1" x14ac:dyDescent="0.2">
      <c r="A154" s="10"/>
    </row>
    <row r="155" spans="1:1" x14ac:dyDescent="0.2">
      <c r="A155" s="10"/>
    </row>
    <row r="156" spans="1:1" x14ac:dyDescent="0.2">
      <c r="A156" s="10"/>
    </row>
    <row r="157" spans="1:1" x14ac:dyDescent="0.2">
      <c r="A157" s="10"/>
    </row>
    <row r="158" spans="1:1" x14ac:dyDescent="0.2">
      <c r="A158" s="10"/>
    </row>
    <row r="159" spans="1:1" x14ac:dyDescent="0.2">
      <c r="A159" s="10"/>
    </row>
    <row r="160" spans="1:1" x14ac:dyDescent="0.2">
      <c r="A160" s="10"/>
    </row>
    <row r="161" spans="1:1" x14ac:dyDescent="0.2">
      <c r="A161" s="10"/>
    </row>
    <row r="162" spans="1:1" x14ac:dyDescent="0.2">
      <c r="A162" s="10"/>
    </row>
    <row r="163" spans="1:1" x14ac:dyDescent="0.2">
      <c r="A163" s="10"/>
    </row>
    <row r="164" spans="1:1" x14ac:dyDescent="0.2">
      <c r="A164" s="10"/>
    </row>
    <row r="165" spans="1:1" x14ac:dyDescent="0.2">
      <c r="A165" s="10"/>
    </row>
    <row r="166" spans="1:1" x14ac:dyDescent="0.2">
      <c r="A166" s="10"/>
    </row>
    <row r="167" spans="1:1" x14ac:dyDescent="0.2">
      <c r="A167" s="10"/>
    </row>
    <row r="168" spans="1:1" x14ac:dyDescent="0.2">
      <c r="A168" s="10"/>
    </row>
    <row r="169" spans="1:1" x14ac:dyDescent="0.2">
      <c r="A169" s="10"/>
    </row>
    <row r="170" spans="1:1" x14ac:dyDescent="0.2">
      <c r="A170" s="10"/>
    </row>
    <row r="171" spans="1:1" x14ac:dyDescent="0.2">
      <c r="A171" s="10"/>
    </row>
    <row r="172" spans="1:1" x14ac:dyDescent="0.2">
      <c r="A172" s="10"/>
    </row>
    <row r="173" spans="1:1" x14ac:dyDescent="0.2">
      <c r="A173" s="10"/>
    </row>
    <row r="174" spans="1:1" x14ac:dyDescent="0.2">
      <c r="A174" s="10"/>
    </row>
    <row r="175" spans="1:1" x14ac:dyDescent="0.2">
      <c r="A175" s="10"/>
    </row>
    <row r="176" spans="1:1" x14ac:dyDescent="0.2">
      <c r="A176" s="10"/>
    </row>
    <row r="177" spans="1:1" x14ac:dyDescent="0.2">
      <c r="A177" s="10"/>
    </row>
    <row r="178" spans="1:1" x14ac:dyDescent="0.2">
      <c r="A178" s="10"/>
    </row>
    <row r="179" spans="1:1" x14ac:dyDescent="0.2">
      <c r="A179" s="10"/>
    </row>
    <row r="180" spans="1:1" x14ac:dyDescent="0.2">
      <c r="A180" s="10"/>
    </row>
    <row r="181" spans="1:1" x14ac:dyDescent="0.2">
      <c r="A181" s="10"/>
    </row>
    <row r="182" spans="1:1" x14ac:dyDescent="0.2">
      <c r="A182" s="10"/>
    </row>
    <row r="183" spans="1:1" x14ac:dyDescent="0.2">
      <c r="A183" s="10"/>
    </row>
    <row r="184" spans="1:1" x14ac:dyDescent="0.2">
      <c r="A184" s="10"/>
    </row>
    <row r="185" spans="1:1" x14ac:dyDescent="0.2">
      <c r="A185" s="10"/>
    </row>
    <row r="186" spans="1:1" x14ac:dyDescent="0.2">
      <c r="A186" s="10"/>
    </row>
    <row r="187" spans="1:1" x14ac:dyDescent="0.2">
      <c r="A187" s="10"/>
    </row>
    <row r="188" spans="1:1" x14ac:dyDescent="0.2">
      <c r="A188" s="10"/>
    </row>
    <row r="189" spans="1:1" x14ac:dyDescent="0.2">
      <c r="A189" s="10"/>
    </row>
    <row r="190" spans="1:1" x14ac:dyDescent="0.2">
      <c r="A190" s="10"/>
    </row>
    <row r="191" spans="1:1" x14ac:dyDescent="0.2">
      <c r="A191" s="10"/>
    </row>
    <row r="192" spans="1:1" x14ac:dyDescent="0.2">
      <c r="A192" s="10"/>
    </row>
    <row r="193" spans="1:1" x14ac:dyDescent="0.2">
      <c r="A193" s="10"/>
    </row>
    <row r="194" spans="1:1" x14ac:dyDescent="0.2">
      <c r="A194" s="10"/>
    </row>
    <row r="195" spans="1:1" x14ac:dyDescent="0.2">
      <c r="A195" s="10"/>
    </row>
    <row r="196" spans="1:1" x14ac:dyDescent="0.2">
      <c r="A196" s="10"/>
    </row>
  </sheetData>
  <mergeCells count="21">
    <mergeCell ref="L7:L8"/>
    <mergeCell ref="M7:M8"/>
    <mergeCell ref="N7:N8"/>
    <mergeCell ref="A106:A108"/>
    <mergeCell ref="L6:N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J6:K6"/>
    <mergeCell ref="K7:K8"/>
    <mergeCell ref="A3:D3"/>
    <mergeCell ref="A6:A8"/>
    <mergeCell ref="B6:D6"/>
    <mergeCell ref="E6:F6"/>
    <mergeCell ref="G6:I6"/>
  </mergeCells>
  <printOptions horizontalCentered="1"/>
  <pageMargins left="0.19685039370078741" right="0.19685039370078741" top="0.19685039370078741" bottom="0" header="0.51181102362204722" footer="0.51181102362204722"/>
  <pageSetup paperSize="9" scale="80" fitToHeight="0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02245-513D-4D5A-B468-3CF805F21001}">
  <sheetPr>
    <pageSetUpPr fitToPage="1"/>
  </sheetPr>
  <dimension ref="A2:W201"/>
  <sheetViews>
    <sheetView zoomScaleNormal="100" workbookViewId="0">
      <pane ySplit="8" topLeftCell="A35" activePane="bottomLeft" state="frozen"/>
      <selection pane="bottomLeft" activeCell="J60" sqref="J60"/>
    </sheetView>
  </sheetViews>
  <sheetFormatPr defaultRowHeight="12.75" x14ac:dyDescent="0.2"/>
  <cols>
    <col min="1" max="1" width="65.140625" style="2" customWidth="1"/>
    <col min="2" max="4" width="9.140625" style="2"/>
    <col min="5" max="5" width="8.85546875" style="2" hidden="1" customWidth="1"/>
    <col min="6" max="6" width="9.42578125" style="2" hidden="1" customWidth="1"/>
    <col min="7" max="7" width="11" style="2" customWidth="1"/>
    <col min="8" max="8" width="10.85546875" style="2" customWidth="1"/>
    <col min="9" max="9" width="11" style="2" customWidth="1"/>
    <col min="10" max="10" width="8.85546875" style="2" customWidth="1"/>
    <col min="11" max="11" width="9.42578125" style="2" customWidth="1"/>
    <col min="12" max="12" width="11" style="2" customWidth="1"/>
    <col min="13" max="13" width="10.85546875" style="2" customWidth="1"/>
    <col min="14" max="14" width="11" style="2" customWidth="1"/>
    <col min="15" max="16" width="9" style="2" customWidth="1"/>
    <col min="17" max="17" width="11.5703125" style="2" customWidth="1"/>
    <col min="18" max="19" width="10.28515625" style="2" customWidth="1"/>
    <col min="20" max="21" width="9.140625" style="2"/>
    <col min="22" max="22" width="11" style="2" customWidth="1"/>
    <col min="23" max="16384" width="9.140625" style="2"/>
  </cols>
  <sheetData>
    <row r="2" spans="1:18" x14ac:dyDescent="0.2">
      <c r="I2" s="1"/>
      <c r="N2" s="1" t="s">
        <v>6</v>
      </c>
    </row>
    <row r="3" spans="1:18" ht="12.75" customHeight="1" x14ac:dyDescent="0.2">
      <c r="A3" s="39" t="s">
        <v>43</v>
      </c>
      <c r="B3" s="39"/>
      <c r="C3" s="39"/>
      <c r="D3" s="39"/>
    </row>
    <row r="4" spans="1:18" x14ac:dyDescent="0.2">
      <c r="A4" s="3"/>
    </row>
    <row r="5" spans="1:18" x14ac:dyDescent="0.2">
      <c r="I5" s="1"/>
      <c r="N5" s="1" t="s">
        <v>4</v>
      </c>
    </row>
    <row r="6" spans="1:18" ht="23.25" customHeight="1" x14ac:dyDescent="0.2">
      <c r="A6" s="40" t="s">
        <v>0</v>
      </c>
      <c r="B6" s="43" t="s">
        <v>41</v>
      </c>
      <c r="C6" s="44"/>
      <c r="D6" s="45"/>
      <c r="E6" s="46" t="s">
        <v>42</v>
      </c>
      <c r="F6" s="47"/>
      <c r="G6" s="43" t="s">
        <v>47</v>
      </c>
      <c r="H6" s="44"/>
      <c r="I6" s="45"/>
      <c r="J6" s="46" t="s">
        <v>42</v>
      </c>
      <c r="K6" s="47"/>
      <c r="L6" s="43" t="s">
        <v>48</v>
      </c>
      <c r="M6" s="44"/>
      <c r="N6" s="45"/>
      <c r="O6" t="s">
        <v>55</v>
      </c>
      <c r="P6"/>
      <c r="Q6" t="s">
        <v>55</v>
      </c>
      <c r="R6"/>
    </row>
    <row r="7" spans="1:18" ht="19.5" customHeight="1" x14ac:dyDescent="0.2">
      <c r="A7" s="41"/>
      <c r="B7" s="48" t="s">
        <v>2</v>
      </c>
      <c r="C7" s="48" t="s">
        <v>3</v>
      </c>
      <c r="D7" s="48" t="s">
        <v>5</v>
      </c>
      <c r="E7" s="48" t="s">
        <v>2</v>
      </c>
      <c r="F7" s="48" t="s">
        <v>3</v>
      </c>
      <c r="G7" s="48" t="s">
        <v>2</v>
      </c>
      <c r="H7" s="48" t="s">
        <v>3</v>
      </c>
      <c r="I7" s="48" t="s">
        <v>5</v>
      </c>
      <c r="J7" s="48" t="s">
        <v>2</v>
      </c>
      <c r="K7" s="48" t="s">
        <v>3</v>
      </c>
      <c r="L7" s="48" t="s">
        <v>2</v>
      </c>
      <c r="M7" s="48" t="s">
        <v>3</v>
      </c>
      <c r="N7" s="48" t="s">
        <v>5</v>
      </c>
      <c r="O7" t="s">
        <v>56</v>
      </c>
      <c r="P7"/>
      <c r="Q7" t="s">
        <v>57</v>
      </c>
      <c r="R7"/>
    </row>
    <row r="8" spans="1:18" ht="19.5" customHeight="1" x14ac:dyDescent="0.2">
      <c r="A8" s="42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/>
      <c r="P8"/>
      <c r="Q8"/>
      <c r="R8"/>
    </row>
    <row r="9" spans="1:18" ht="15.75" customHeight="1" x14ac:dyDescent="0.2">
      <c r="A9" s="4" t="s">
        <v>7</v>
      </c>
      <c r="B9" s="5">
        <f t="shared" ref="B9:M9" si="0">B11+B15+B21+B26+B36+B41+B45+B48+B51+B55+B58+B63</f>
        <v>1811273</v>
      </c>
      <c r="C9" s="5">
        <f t="shared" si="0"/>
        <v>147000</v>
      </c>
      <c r="D9" s="5">
        <f t="shared" si="0"/>
        <v>1958273</v>
      </c>
      <c r="E9" s="5">
        <f t="shared" si="0"/>
        <v>11423</v>
      </c>
      <c r="F9" s="5">
        <f t="shared" si="0"/>
        <v>0</v>
      </c>
      <c r="G9" s="5">
        <f t="shared" si="0"/>
        <v>1822696</v>
      </c>
      <c r="H9" s="5">
        <f t="shared" si="0"/>
        <v>147000</v>
      </c>
      <c r="I9" s="5">
        <f t="shared" si="0"/>
        <v>1969696</v>
      </c>
      <c r="J9" s="5">
        <f t="shared" si="0"/>
        <v>-2117</v>
      </c>
      <c r="K9" s="5">
        <f t="shared" si="0"/>
        <v>-502</v>
      </c>
      <c r="L9" s="5">
        <f t="shared" si="0"/>
        <v>1820579</v>
      </c>
      <c r="M9" s="5">
        <f t="shared" si="0"/>
        <v>146498</v>
      </c>
      <c r="N9" s="5">
        <f>N11+N15+N21+N26+N36+N41+N45+N48+N51+N55+N58+N63</f>
        <v>1967077</v>
      </c>
      <c r="O9" s="36"/>
      <c r="P9" s="36"/>
      <c r="Q9" s="36"/>
      <c r="R9"/>
    </row>
    <row r="10" spans="1:18" ht="12.75" customHeight="1" x14ac:dyDescent="0.2">
      <c r="A10" s="20"/>
      <c r="B10" s="21"/>
      <c r="C10" s="21"/>
      <c r="D10" s="21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6"/>
      <c r="P10" s="36"/>
      <c r="Q10" s="36"/>
      <c r="R10"/>
    </row>
    <row r="11" spans="1:18" ht="12.75" customHeight="1" x14ac:dyDescent="0.2">
      <c r="A11" s="20" t="s">
        <v>20</v>
      </c>
      <c r="B11" s="21">
        <f t="shared" ref="B11:I11" si="1">SUM(B12:B13)</f>
        <v>27000</v>
      </c>
      <c r="C11" s="21">
        <f t="shared" si="1"/>
        <v>0</v>
      </c>
      <c r="D11" s="21">
        <f t="shared" si="1"/>
        <v>27000</v>
      </c>
      <c r="E11" s="21">
        <f t="shared" si="1"/>
        <v>0</v>
      </c>
      <c r="F11" s="21">
        <f t="shared" si="1"/>
        <v>0</v>
      </c>
      <c r="G11" s="21">
        <f t="shared" si="1"/>
        <v>27000</v>
      </c>
      <c r="H11" s="21">
        <f t="shared" si="1"/>
        <v>0</v>
      </c>
      <c r="I11" s="21">
        <f t="shared" si="1"/>
        <v>27000</v>
      </c>
      <c r="J11" s="21">
        <f t="shared" ref="J11:N11" si="2">SUM(J12:J13)</f>
        <v>0</v>
      </c>
      <c r="K11" s="21">
        <f t="shared" si="2"/>
        <v>0</v>
      </c>
      <c r="L11" s="21">
        <f t="shared" si="2"/>
        <v>27000</v>
      </c>
      <c r="M11" s="21">
        <f t="shared" si="2"/>
        <v>0</v>
      </c>
      <c r="N11" s="21">
        <f t="shared" si="2"/>
        <v>27000</v>
      </c>
      <c r="O11" s="36"/>
      <c r="P11" s="36"/>
      <c r="Q11" s="36"/>
      <c r="R11"/>
    </row>
    <row r="12" spans="1:18" ht="12.75" customHeight="1" x14ac:dyDescent="0.2">
      <c r="A12" s="22" t="s">
        <v>24</v>
      </c>
      <c r="B12" s="23">
        <v>25000</v>
      </c>
      <c r="C12" s="23"/>
      <c r="D12" s="13">
        <f>SUM(B12:C12)</f>
        <v>25000</v>
      </c>
      <c r="E12" s="23"/>
      <c r="F12" s="23"/>
      <c r="G12" s="23">
        <f>+B12+E12</f>
        <v>25000</v>
      </c>
      <c r="H12" s="23">
        <f>+C12+F12</f>
        <v>0</v>
      </c>
      <c r="I12" s="23">
        <f>+G12+H12</f>
        <v>25000</v>
      </c>
      <c r="J12" s="23"/>
      <c r="K12" s="23"/>
      <c r="L12" s="23">
        <f>+G12+J12</f>
        <v>25000</v>
      </c>
      <c r="M12" s="23">
        <f>+H12+K12</f>
        <v>0</v>
      </c>
      <c r="N12" s="23">
        <f>+L12+M12</f>
        <v>25000</v>
      </c>
      <c r="O12" s="36"/>
      <c r="P12" s="36"/>
      <c r="Q12" s="36"/>
      <c r="R12"/>
    </row>
    <row r="13" spans="1:18" ht="12.75" customHeight="1" x14ac:dyDescent="0.2">
      <c r="A13" s="22" t="s">
        <v>23</v>
      </c>
      <c r="B13" s="23">
        <v>2000</v>
      </c>
      <c r="C13" s="23"/>
      <c r="D13" s="13">
        <f t="shared" ref="D13" si="3">SUM(B13:C13)</f>
        <v>2000</v>
      </c>
      <c r="E13" s="23"/>
      <c r="F13" s="23"/>
      <c r="G13" s="23">
        <f t="shared" ref="G13:G65" si="4">+B13+E13</f>
        <v>2000</v>
      </c>
      <c r="H13" s="23">
        <f t="shared" ref="H13:H65" si="5">+C13+F13</f>
        <v>0</v>
      </c>
      <c r="I13" s="23">
        <f t="shared" ref="I13:I65" si="6">+G13+H13</f>
        <v>2000</v>
      </c>
      <c r="J13" s="23"/>
      <c r="K13" s="23"/>
      <c r="L13" s="23">
        <f t="shared" ref="L13" si="7">+G13+J13</f>
        <v>2000</v>
      </c>
      <c r="M13" s="23">
        <f t="shared" ref="M13" si="8">+H13+K13</f>
        <v>0</v>
      </c>
      <c r="N13" s="23">
        <f t="shared" ref="N13" si="9">+L13+M13</f>
        <v>2000</v>
      </c>
      <c r="O13" s="36"/>
      <c r="P13" s="36"/>
      <c r="Q13" s="36"/>
      <c r="R13"/>
    </row>
    <row r="14" spans="1:18" x14ac:dyDescent="0.2">
      <c r="A14" s="12"/>
      <c r="B14" s="15"/>
      <c r="C14" s="15"/>
      <c r="D14" s="15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36"/>
      <c r="P14" s="36"/>
      <c r="Q14" s="36"/>
      <c r="R14"/>
    </row>
    <row r="15" spans="1:18" x14ac:dyDescent="0.2">
      <c r="A15" s="11" t="s">
        <v>19</v>
      </c>
      <c r="B15" s="7">
        <f>SUM(B16:B19)</f>
        <v>50000</v>
      </c>
      <c r="C15" s="7">
        <f>SUM(C16:C19)</f>
        <v>147000</v>
      </c>
      <c r="D15" s="7">
        <f>SUM(D16:D19)</f>
        <v>197000</v>
      </c>
      <c r="E15" s="7">
        <f t="shared" ref="E15:I15" si="10">SUM(E16:E19)</f>
        <v>0</v>
      </c>
      <c r="F15" s="7">
        <f t="shared" si="10"/>
        <v>0</v>
      </c>
      <c r="G15" s="7">
        <f t="shared" si="10"/>
        <v>50000</v>
      </c>
      <c r="H15" s="7">
        <f t="shared" si="10"/>
        <v>147000</v>
      </c>
      <c r="I15" s="7">
        <f t="shared" si="10"/>
        <v>197000</v>
      </c>
      <c r="J15" s="7">
        <f t="shared" ref="J15:N15" si="11">SUM(J16:J19)</f>
        <v>-25491</v>
      </c>
      <c r="K15" s="7">
        <f t="shared" si="11"/>
        <v>-2330</v>
      </c>
      <c r="L15" s="7">
        <f t="shared" si="11"/>
        <v>24509</v>
      </c>
      <c r="M15" s="7">
        <f t="shared" si="11"/>
        <v>144670</v>
      </c>
      <c r="N15" s="7">
        <f t="shared" si="11"/>
        <v>169179</v>
      </c>
      <c r="O15" s="36"/>
      <c r="P15" s="36"/>
      <c r="Q15" s="36"/>
      <c r="R15"/>
    </row>
    <row r="16" spans="1:18" x14ac:dyDescent="0.2">
      <c r="A16" s="12" t="s">
        <v>18</v>
      </c>
      <c r="B16" s="8"/>
      <c r="C16" s="8">
        <v>85000</v>
      </c>
      <c r="D16" s="13">
        <f>SUM(B16:C16)</f>
        <v>85000</v>
      </c>
      <c r="E16" s="23"/>
      <c r="F16" s="23"/>
      <c r="G16" s="23">
        <f t="shared" si="4"/>
        <v>0</v>
      </c>
      <c r="H16" s="23">
        <f t="shared" si="5"/>
        <v>85000</v>
      </c>
      <c r="I16" s="23">
        <f t="shared" si="6"/>
        <v>85000</v>
      </c>
      <c r="J16" s="23"/>
      <c r="K16" s="23">
        <v>-1350</v>
      </c>
      <c r="L16" s="23">
        <f t="shared" ref="L16:L19" si="12">+G16+J16</f>
        <v>0</v>
      </c>
      <c r="M16" s="23">
        <f t="shared" ref="M16:M19" si="13">+H16+K16</f>
        <v>83650</v>
      </c>
      <c r="N16" s="23">
        <f t="shared" ref="N16:N19" si="14">+L16+M16</f>
        <v>83650</v>
      </c>
      <c r="O16" s="36"/>
      <c r="P16" s="36"/>
      <c r="Q16" s="36"/>
      <c r="R16"/>
    </row>
    <row r="17" spans="1:19" x14ac:dyDescent="0.2">
      <c r="A17" s="12" t="s">
        <v>25</v>
      </c>
      <c r="B17" s="8">
        <v>40000</v>
      </c>
      <c r="C17" s="8"/>
      <c r="D17" s="13">
        <v>40000</v>
      </c>
      <c r="E17" s="23"/>
      <c r="F17" s="23"/>
      <c r="G17" s="23">
        <f t="shared" si="4"/>
        <v>40000</v>
      </c>
      <c r="H17" s="23">
        <f t="shared" si="5"/>
        <v>0</v>
      </c>
      <c r="I17" s="23">
        <f t="shared" si="6"/>
        <v>40000</v>
      </c>
      <c r="J17" s="23">
        <v>-25491</v>
      </c>
      <c r="K17" s="23"/>
      <c r="L17" s="23">
        <f t="shared" si="12"/>
        <v>14509</v>
      </c>
      <c r="M17" s="23">
        <f t="shared" si="13"/>
        <v>0</v>
      </c>
      <c r="N17" s="23">
        <f t="shared" si="14"/>
        <v>14509</v>
      </c>
      <c r="O17" s="36"/>
      <c r="P17" s="36"/>
      <c r="Q17" s="36"/>
      <c r="R17"/>
    </row>
    <row r="18" spans="1:19" x14ac:dyDescent="0.2">
      <c r="A18" s="12" t="s">
        <v>26</v>
      </c>
      <c r="B18" s="8"/>
      <c r="C18" s="8">
        <v>62000</v>
      </c>
      <c r="D18" s="13">
        <v>62000</v>
      </c>
      <c r="E18" s="23"/>
      <c r="F18" s="23"/>
      <c r="G18" s="23">
        <f t="shared" si="4"/>
        <v>0</v>
      </c>
      <c r="H18" s="23">
        <f t="shared" si="5"/>
        <v>62000</v>
      </c>
      <c r="I18" s="23">
        <f t="shared" si="6"/>
        <v>62000</v>
      </c>
      <c r="J18" s="23"/>
      <c r="K18" s="23">
        <v>-980</v>
      </c>
      <c r="L18" s="23">
        <f t="shared" si="12"/>
        <v>0</v>
      </c>
      <c r="M18" s="23">
        <f t="shared" si="13"/>
        <v>61020</v>
      </c>
      <c r="N18" s="23">
        <f t="shared" si="14"/>
        <v>61020</v>
      </c>
      <c r="O18" s="36"/>
      <c r="P18" s="36"/>
      <c r="Q18" s="36"/>
      <c r="R18"/>
    </row>
    <row r="19" spans="1:19" x14ac:dyDescent="0.2">
      <c r="A19" s="12" t="s">
        <v>27</v>
      </c>
      <c r="B19" s="8">
        <v>10000</v>
      </c>
      <c r="C19" s="8"/>
      <c r="D19" s="13">
        <v>10000</v>
      </c>
      <c r="E19" s="23"/>
      <c r="F19" s="23"/>
      <c r="G19" s="23">
        <f t="shared" si="4"/>
        <v>10000</v>
      </c>
      <c r="H19" s="23">
        <f t="shared" si="5"/>
        <v>0</v>
      </c>
      <c r="I19" s="23">
        <f t="shared" si="6"/>
        <v>10000</v>
      </c>
      <c r="J19" s="23"/>
      <c r="K19" s="23"/>
      <c r="L19" s="23">
        <f t="shared" si="12"/>
        <v>10000</v>
      </c>
      <c r="M19" s="23">
        <f t="shared" si="13"/>
        <v>0</v>
      </c>
      <c r="N19" s="23">
        <f t="shared" si="14"/>
        <v>10000</v>
      </c>
      <c r="O19" s="36"/>
      <c r="P19" s="36"/>
      <c r="Q19" s="36"/>
      <c r="R19"/>
    </row>
    <row r="20" spans="1:19" x14ac:dyDescent="0.2">
      <c r="A20" s="12"/>
      <c r="B20" s="15"/>
      <c r="C20" s="15"/>
      <c r="D20" s="15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36"/>
      <c r="P20" s="36"/>
      <c r="Q20" s="36"/>
      <c r="R20"/>
    </row>
    <row r="21" spans="1:19" x14ac:dyDescent="0.2">
      <c r="A21" s="11" t="s">
        <v>52</v>
      </c>
      <c r="B21" s="7">
        <f t="shared" ref="B21:M21" si="15">SUM(B22:B24)</f>
        <v>0</v>
      </c>
      <c r="C21" s="7">
        <f t="shared" si="15"/>
        <v>0</v>
      </c>
      <c r="D21" s="7">
        <f t="shared" si="15"/>
        <v>0</v>
      </c>
      <c r="E21" s="7">
        <f t="shared" si="15"/>
        <v>0</v>
      </c>
      <c r="F21" s="7">
        <f t="shared" si="15"/>
        <v>0</v>
      </c>
      <c r="G21" s="7">
        <f t="shared" si="15"/>
        <v>0</v>
      </c>
      <c r="H21" s="7">
        <f t="shared" si="15"/>
        <v>0</v>
      </c>
      <c r="I21" s="7">
        <f t="shared" si="15"/>
        <v>0</v>
      </c>
      <c r="J21" s="7">
        <f t="shared" si="15"/>
        <v>22233</v>
      </c>
      <c r="K21" s="7">
        <f t="shared" si="15"/>
        <v>0</v>
      </c>
      <c r="L21" s="7">
        <f t="shared" si="15"/>
        <v>22233</v>
      </c>
      <c r="M21" s="7">
        <f t="shared" si="15"/>
        <v>0</v>
      </c>
      <c r="N21" s="7">
        <f>SUM(N22:N24)</f>
        <v>22233</v>
      </c>
      <c r="O21" s="36"/>
      <c r="P21" s="36"/>
      <c r="Q21" s="36"/>
      <c r="R21"/>
    </row>
    <row r="22" spans="1:19" x14ac:dyDescent="0.2">
      <c r="A22" s="12" t="s">
        <v>53</v>
      </c>
      <c r="B22" s="15"/>
      <c r="C22" s="15"/>
      <c r="D22" s="15"/>
      <c r="E22" s="23"/>
      <c r="F22" s="23"/>
      <c r="G22" s="23"/>
      <c r="H22" s="23"/>
      <c r="I22" s="23"/>
      <c r="J22" s="23">
        <v>3696</v>
      </c>
      <c r="K22" s="23"/>
      <c r="L22" s="23">
        <f t="shared" ref="L22" si="16">+G22+J22</f>
        <v>3696</v>
      </c>
      <c r="M22" s="23">
        <f t="shared" ref="M22" si="17">+H22+K22</f>
        <v>0</v>
      </c>
      <c r="N22" s="23">
        <f t="shared" ref="N22" si="18">+L22+M22</f>
        <v>3696</v>
      </c>
      <c r="O22" s="36"/>
      <c r="P22" s="36"/>
      <c r="Q22" s="36">
        <v>3695700</v>
      </c>
      <c r="R22"/>
    </row>
    <row r="23" spans="1:19" ht="13.5" x14ac:dyDescent="0.25">
      <c r="A23" s="12" t="s">
        <v>54</v>
      </c>
      <c r="B23" s="15"/>
      <c r="C23" s="15"/>
      <c r="D23" s="15"/>
      <c r="E23" s="23"/>
      <c r="F23" s="23"/>
      <c r="G23" s="23"/>
      <c r="H23" s="23"/>
      <c r="I23" s="23"/>
      <c r="J23" s="23">
        <v>4979</v>
      </c>
      <c r="K23" s="23"/>
      <c r="L23" s="23">
        <f t="shared" ref="L23" si="19">+G23+J23</f>
        <v>4979</v>
      </c>
      <c r="M23" s="23">
        <f t="shared" ref="M23" si="20">+H23+K23</f>
        <v>0</v>
      </c>
      <c r="N23" s="23">
        <f t="shared" ref="N23" si="21">+L23+M23</f>
        <v>4979</v>
      </c>
      <c r="O23" s="36"/>
      <c r="P23" s="36"/>
      <c r="Q23" s="36">
        <v>4978400</v>
      </c>
      <c r="R23"/>
      <c r="S23" s="37" t="s">
        <v>58</v>
      </c>
    </row>
    <row r="24" spans="1:19" ht="13.5" x14ac:dyDescent="0.25">
      <c r="A24" s="12" t="s">
        <v>59</v>
      </c>
      <c r="B24" s="15"/>
      <c r="C24" s="15"/>
      <c r="D24" s="15"/>
      <c r="E24" s="23"/>
      <c r="F24" s="23"/>
      <c r="G24" s="23"/>
      <c r="H24" s="23"/>
      <c r="I24" s="23"/>
      <c r="J24" s="23">
        <v>13558</v>
      </c>
      <c r="K24" s="23"/>
      <c r="L24" s="23">
        <f t="shared" ref="L24" si="22">+G24+J24</f>
        <v>13558</v>
      </c>
      <c r="M24" s="23">
        <f t="shared" ref="M24" si="23">+H24+K24</f>
        <v>0</v>
      </c>
      <c r="N24" s="23">
        <f t="shared" ref="N24" si="24">+L24+M24</f>
        <v>13558</v>
      </c>
      <c r="O24" s="36"/>
      <c r="P24" s="36"/>
      <c r="Q24" s="36">
        <v>13557161</v>
      </c>
      <c r="R24"/>
      <c r="S24" s="37"/>
    </row>
    <row r="25" spans="1:19" x14ac:dyDescent="0.2">
      <c r="A25" s="12"/>
      <c r="B25" s="15"/>
      <c r="C25" s="15"/>
      <c r="D25" s="15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36"/>
      <c r="P25" s="36"/>
      <c r="Q25" s="36"/>
      <c r="R25"/>
    </row>
    <row r="26" spans="1:19" x14ac:dyDescent="0.2">
      <c r="A26" s="11" t="s">
        <v>12</v>
      </c>
      <c r="B26" s="7">
        <f t="shared" ref="B26:C26" si="25">B27+B28+B31+B32+B33+B34</f>
        <v>97900</v>
      </c>
      <c r="C26" s="7">
        <f t="shared" si="25"/>
        <v>0</v>
      </c>
      <c r="D26" s="7">
        <f>D27+D28+D31+D32+D33+D34</f>
        <v>97900</v>
      </c>
      <c r="E26" s="7">
        <f t="shared" ref="E26:I26" si="26">E27+E28+E31+E32+E33+E34</f>
        <v>0</v>
      </c>
      <c r="F26" s="7">
        <f t="shared" si="26"/>
        <v>0</v>
      </c>
      <c r="G26" s="7">
        <f t="shared" si="26"/>
        <v>97900</v>
      </c>
      <c r="H26" s="7">
        <f t="shared" si="26"/>
        <v>0</v>
      </c>
      <c r="I26" s="7">
        <f t="shared" si="26"/>
        <v>97900</v>
      </c>
      <c r="J26" s="7">
        <f t="shared" ref="J26:N26" si="27">J27+J28+J31+J32+J33+J34</f>
        <v>0</v>
      </c>
      <c r="K26" s="7">
        <f t="shared" si="27"/>
        <v>0</v>
      </c>
      <c r="L26" s="7">
        <f t="shared" si="27"/>
        <v>97900</v>
      </c>
      <c r="M26" s="7">
        <f t="shared" si="27"/>
        <v>0</v>
      </c>
      <c r="N26" s="7">
        <f t="shared" si="27"/>
        <v>97900</v>
      </c>
      <c r="O26" s="36"/>
      <c r="P26" s="36"/>
      <c r="Q26" s="36"/>
      <c r="R26"/>
    </row>
    <row r="27" spans="1:19" x14ac:dyDescent="0.2">
      <c r="A27" s="12" t="s">
        <v>13</v>
      </c>
      <c r="B27" s="8">
        <v>17000</v>
      </c>
      <c r="C27" s="8"/>
      <c r="D27" s="13">
        <f>SUM(B27:C27)</f>
        <v>17000</v>
      </c>
      <c r="E27" s="23"/>
      <c r="F27" s="23"/>
      <c r="G27" s="23">
        <f t="shared" si="4"/>
        <v>17000</v>
      </c>
      <c r="H27" s="23">
        <f t="shared" si="5"/>
        <v>0</v>
      </c>
      <c r="I27" s="23">
        <f t="shared" si="6"/>
        <v>17000</v>
      </c>
      <c r="J27" s="23"/>
      <c r="K27" s="23"/>
      <c r="L27" s="23">
        <f t="shared" ref="L27:L28" si="28">+G27+J27</f>
        <v>17000</v>
      </c>
      <c r="M27" s="23">
        <f t="shared" ref="M27:M28" si="29">+H27+K27</f>
        <v>0</v>
      </c>
      <c r="N27" s="23">
        <f t="shared" ref="N27:N28" si="30">+L27+M27</f>
        <v>17000</v>
      </c>
      <c r="O27" s="36"/>
      <c r="P27" s="36"/>
      <c r="Q27" s="36"/>
      <c r="R27"/>
    </row>
    <row r="28" spans="1:19" x14ac:dyDescent="0.2">
      <c r="A28" s="18" t="s">
        <v>22</v>
      </c>
      <c r="B28" s="8">
        <v>5000</v>
      </c>
      <c r="C28" s="8"/>
      <c r="D28" s="13">
        <f>SUM(B28:C28)</f>
        <v>5000</v>
      </c>
      <c r="E28" s="23"/>
      <c r="F28" s="23"/>
      <c r="G28" s="23">
        <f t="shared" si="4"/>
        <v>5000</v>
      </c>
      <c r="H28" s="23">
        <f t="shared" si="5"/>
        <v>0</v>
      </c>
      <c r="I28" s="23">
        <f t="shared" si="6"/>
        <v>5000</v>
      </c>
      <c r="J28" s="23"/>
      <c r="K28" s="23"/>
      <c r="L28" s="23">
        <f t="shared" si="28"/>
        <v>5000</v>
      </c>
      <c r="M28" s="23">
        <f t="shared" si="29"/>
        <v>0</v>
      </c>
      <c r="N28" s="23">
        <f t="shared" si="30"/>
        <v>5000</v>
      </c>
      <c r="O28" s="36"/>
      <c r="P28" s="36"/>
      <c r="Q28" s="36"/>
      <c r="R28"/>
    </row>
    <row r="29" spans="1:19" x14ac:dyDescent="0.2">
      <c r="A29" s="18"/>
      <c r="B29" s="8"/>
      <c r="C29" s="8"/>
      <c r="D29" s="1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36"/>
      <c r="P29" s="36"/>
      <c r="Q29" s="36"/>
      <c r="R29"/>
    </row>
    <row r="30" spans="1:19" x14ac:dyDescent="0.2">
      <c r="A30" s="19" t="s">
        <v>15</v>
      </c>
      <c r="B30" s="8"/>
      <c r="C30" s="8"/>
      <c r="D30" s="1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36"/>
      <c r="P30" s="36"/>
      <c r="Q30" s="36"/>
      <c r="R30"/>
    </row>
    <row r="31" spans="1:19" x14ac:dyDescent="0.2">
      <c r="A31" s="18" t="s">
        <v>21</v>
      </c>
      <c r="B31" s="8">
        <v>6500</v>
      </c>
      <c r="C31" s="8"/>
      <c r="D31" s="13">
        <f t="shared" ref="D31:D34" si="31">SUM(B31:C31)</f>
        <v>6500</v>
      </c>
      <c r="E31" s="23"/>
      <c r="F31" s="23"/>
      <c r="G31" s="23">
        <f t="shared" si="4"/>
        <v>6500</v>
      </c>
      <c r="H31" s="23">
        <f t="shared" si="5"/>
        <v>0</v>
      </c>
      <c r="I31" s="23">
        <f t="shared" si="6"/>
        <v>6500</v>
      </c>
      <c r="J31" s="23"/>
      <c r="K31" s="23"/>
      <c r="L31" s="23">
        <f t="shared" ref="L31:L34" si="32">+G31+J31</f>
        <v>6500</v>
      </c>
      <c r="M31" s="23">
        <f t="shared" ref="M31:M34" si="33">+H31+K31</f>
        <v>0</v>
      </c>
      <c r="N31" s="23">
        <f t="shared" ref="N31:N34" si="34">+L31+M31</f>
        <v>6500</v>
      </c>
      <c r="O31" s="36"/>
      <c r="P31" s="36"/>
      <c r="Q31" s="36"/>
      <c r="R31"/>
    </row>
    <row r="32" spans="1:19" x14ac:dyDescent="0.2">
      <c r="A32" s="18" t="s">
        <v>16</v>
      </c>
      <c r="B32" s="8">
        <v>3200</v>
      </c>
      <c r="C32" s="8"/>
      <c r="D32" s="13">
        <f t="shared" si="31"/>
        <v>3200</v>
      </c>
      <c r="E32" s="23"/>
      <c r="F32" s="23"/>
      <c r="G32" s="23">
        <f t="shared" si="4"/>
        <v>3200</v>
      </c>
      <c r="H32" s="23">
        <f t="shared" si="5"/>
        <v>0</v>
      </c>
      <c r="I32" s="23">
        <f t="shared" si="6"/>
        <v>3200</v>
      </c>
      <c r="J32" s="23"/>
      <c r="K32" s="23"/>
      <c r="L32" s="23">
        <f t="shared" si="32"/>
        <v>3200</v>
      </c>
      <c r="M32" s="23">
        <f t="shared" si="33"/>
        <v>0</v>
      </c>
      <c r="N32" s="23">
        <f t="shared" si="34"/>
        <v>3200</v>
      </c>
      <c r="O32" s="36"/>
      <c r="P32" s="36"/>
      <c r="Q32" s="36"/>
      <c r="R32"/>
    </row>
    <row r="33" spans="1:23" x14ac:dyDescent="0.2">
      <c r="A33" s="18" t="s">
        <v>17</v>
      </c>
      <c r="B33" s="8">
        <v>3200</v>
      </c>
      <c r="C33" s="8"/>
      <c r="D33" s="13">
        <f t="shared" si="31"/>
        <v>3200</v>
      </c>
      <c r="E33" s="23"/>
      <c r="F33" s="23"/>
      <c r="G33" s="23">
        <f t="shared" si="4"/>
        <v>3200</v>
      </c>
      <c r="H33" s="23">
        <f t="shared" si="5"/>
        <v>0</v>
      </c>
      <c r="I33" s="23">
        <f t="shared" si="6"/>
        <v>3200</v>
      </c>
      <c r="J33" s="23"/>
      <c r="K33" s="23"/>
      <c r="L33" s="23">
        <f t="shared" si="32"/>
        <v>3200</v>
      </c>
      <c r="M33" s="23">
        <f t="shared" si="33"/>
        <v>0</v>
      </c>
      <c r="N33" s="23">
        <f t="shared" si="34"/>
        <v>3200</v>
      </c>
      <c r="O33" s="36"/>
      <c r="P33" s="36"/>
      <c r="Q33" s="36"/>
      <c r="R33"/>
    </row>
    <row r="34" spans="1:23" x14ac:dyDescent="0.2">
      <c r="A34" s="18" t="s">
        <v>28</v>
      </c>
      <c r="B34" s="8">
        <v>63000</v>
      </c>
      <c r="C34" s="8"/>
      <c r="D34" s="13">
        <f t="shared" si="31"/>
        <v>63000</v>
      </c>
      <c r="E34" s="23"/>
      <c r="F34" s="23"/>
      <c r="G34" s="23">
        <f t="shared" si="4"/>
        <v>63000</v>
      </c>
      <c r="H34" s="23">
        <f t="shared" si="5"/>
        <v>0</v>
      </c>
      <c r="I34" s="23">
        <f t="shared" si="6"/>
        <v>63000</v>
      </c>
      <c r="J34" s="23"/>
      <c r="K34" s="23"/>
      <c r="L34" s="23">
        <f t="shared" si="32"/>
        <v>63000</v>
      </c>
      <c r="M34" s="23">
        <f t="shared" si="33"/>
        <v>0</v>
      </c>
      <c r="N34" s="23">
        <f t="shared" si="34"/>
        <v>63000</v>
      </c>
      <c r="O34" s="36"/>
      <c r="P34" s="36"/>
      <c r="Q34" s="36"/>
      <c r="R34"/>
    </row>
    <row r="35" spans="1:23" x14ac:dyDescent="0.2">
      <c r="A35" s="18"/>
      <c r="B35" s="8"/>
      <c r="C35" s="8"/>
      <c r="D35" s="1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36"/>
      <c r="P35" s="36"/>
      <c r="Q35" s="36"/>
      <c r="R35"/>
      <c r="T35" s="2" t="s">
        <v>39</v>
      </c>
      <c r="U35" s="2" t="s">
        <v>40</v>
      </c>
      <c r="W35" s="29"/>
    </row>
    <row r="36" spans="1:23" x14ac:dyDescent="0.2">
      <c r="A36" s="11" t="s">
        <v>8</v>
      </c>
      <c r="B36" s="16">
        <f t="shared" ref="B36:M36" si="35">SUM(B37:B39)</f>
        <v>779542</v>
      </c>
      <c r="C36" s="16">
        <f t="shared" si="35"/>
        <v>0</v>
      </c>
      <c r="D36" s="16">
        <f t="shared" si="35"/>
        <v>779542</v>
      </c>
      <c r="E36" s="16">
        <f t="shared" si="35"/>
        <v>0</v>
      </c>
      <c r="F36" s="16">
        <f t="shared" si="35"/>
        <v>0</v>
      </c>
      <c r="G36" s="16">
        <f t="shared" si="35"/>
        <v>779542</v>
      </c>
      <c r="H36" s="16">
        <f t="shared" si="35"/>
        <v>0</v>
      </c>
      <c r="I36" s="16">
        <f t="shared" si="35"/>
        <v>779542</v>
      </c>
      <c r="J36" s="16">
        <f t="shared" si="35"/>
        <v>0</v>
      </c>
      <c r="K36" s="16">
        <f t="shared" si="35"/>
        <v>0</v>
      </c>
      <c r="L36" s="16">
        <f t="shared" si="35"/>
        <v>779542</v>
      </c>
      <c r="M36" s="16">
        <f t="shared" si="35"/>
        <v>0</v>
      </c>
      <c r="N36" s="16">
        <f>SUM(N37:N39)</f>
        <v>779542</v>
      </c>
      <c r="O36" s="36"/>
      <c r="P36" s="36"/>
      <c r="Q36" s="36"/>
      <c r="R36"/>
      <c r="T36" s="24">
        <f>+D36/1.27</f>
        <v>613812.59842519683</v>
      </c>
      <c r="U36" s="24">
        <f>+T36*0.27</f>
        <v>165729.40157480317</v>
      </c>
    </row>
    <row r="37" spans="1:23" x14ac:dyDescent="0.2">
      <c r="A37" s="12" t="s">
        <v>29</v>
      </c>
      <c r="B37" s="8">
        <v>95250</v>
      </c>
      <c r="C37" s="8"/>
      <c r="D37" s="13">
        <f t="shared" ref="D37:D38" si="36">SUM(B37:C37)</f>
        <v>95250</v>
      </c>
      <c r="E37" s="23"/>
      <c r="F37" s="23"/>
      <c r="G37" s="23">
        <f t="shared" si="4"/>
        <v>95250</v>
      </c>
      <c r="H37" s="23">
        <f t="shared" si="5"/>
        <v>0</v>
      </c>
      <c r="I37" s="23">
        <f t="shared" si="6"/>
        <v>95250</v>
      </c>
      <c r="J37" s="23"/>
      <c r="K37" s="23"/>
      <c r="L37" s="23">
        <f t="shared" ref="L37:L38" si="37">+G37+J37</f>
        <v>95250</v>
      </c>
      <c r="M37" s="23">
        <f t="shared" ref="M37:M38" si="38">+H37+K37</f>
        <v>0</v>
      </c>
      <c r="N37" s="23">
        <f t="shared" ref="N37:N38" si="39">+L37+M37</f>
        <v>95250</v>
      </c>
      <c r="O37" s="36"/>
      <c r="P37" s="36"/>
      <c r="Q37" s="36"/>
      <c r="R37"/>
      <c r="U37" s="24"/>
    </row>
    <row r="38" spans="1:23" x14ac:dyDescent="0.2">
      <c r="A38" s="12" t="s">
        <v>30</v>
      </c>
      <c r="B38" s="8">
        <v>684292</v>
      </c>
      <c r="C38" s="8"/>
      <c r="D38" s="13">
        <f t="shared" si="36"/>
        <v>684292</v>
      </c>
      <c r="E38" s="23"/>
      <c r="F38" s="23"/>
      <c r="G38" s="23">
        <f t="shared" si="4"/>
        <v>684292</v>
      </c>
      <c r="H38" s="23">
        <f t="shared" si="5"/>
        <v>0</v>
      </c>
      <c r="I38" s="23">
        <f t="shared" si="6"/>
        <v>684292</v>
      </c>
      <c r="J38" s="23"/>
      <c r="K38" s="23"/>
      <c r="L38" s="23">
        <f t="shared" si="37"/>
        <v>684292</v>
      </c>
      <c r="M38" s="23">
        <f t="shared" si="38"/>
        <v>0</v>
      </c>
      <c r="N38" s="23">
        <f t="shared" si="39"/>
        <v>684292</v>
      </c>
      <c r="O38" s="36"/>
      <c r="P38" s="36"/>
      <c r="Q38" s="36">
        <v>187398246</v>
      </c>
      <c r="R38"/>
      <c r="U38" s="24"/>
    </row>
    <row r="39" spans="1:23" x14ac:dyDescent="0.2">
      <c r="A39" s="15"/>
      <c r="B39" s="8"/>
      <c r="C39" s="8"/>
      <c r="D39" s="13"/>
      <c r="E39" s="23"/>
      <c r="F39" s="23"/>
      <c r="G39" s="23"/>
      <c r="H39" s="23"/>
      <c r="I39" s="23"/>
      <c r="J39" s="23"/>
      <c r="K39" s="23"/>
      <c r="L39" s="23">
        <f t="shared" ref="L39" si="40">+G39+J39</f>
        <v>0</v>
      </c>
      <c r="M39" s="23">
        <f t="shared" ref="M39" si="41">+H39+K39</f>
        <v>0</v>
      </c>
      <c r="N39" s="23">
        <f t="shared" ref="N39" si="42">+L39+M39</f>
        <v>0</v>
      </c>
      <c r="O39" s="36"/>
      <c r="P39" s="36"/>
      <c r="Q39" s="36"/>
      <c r="R39"/>
      <c r="U39" s="24"/>
    </row>
    <row r="40" spans="1:23" x14ac:dyDescent="0.2">
      <c r="A40" s="12"/>
      <c r="B40" s="8"/>
      <c r="C40" s="8"/>
      <c r="D40" s="1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36"/>
      <c r="P40" s="36"/>
      <c r="Q40" s="36"/>
      <c r="R40"/>
      <c r="U40" s="24"/>
    </row>
    <row r="41" spans="1:23" x14ac:dyDescent="0.2">
      <c r="A41" s="11" t="s">
        <v>9</v>
      </c>
      <c r="B41" s="16">
        <f>SUM(B42:B43)</f>
        <v>461746</v>
      </c>
      <c r="C41" s="16">
        <f>SUM(C42:C43)</f>
        <v>0</v>
      </c>
      <c r="D41" s="16">
        <f>SUM(D42:D43)</f>
        <v>461746</v>
      </c>
      <c r="E41" s="16">
        <f t="shared" ref="E41:I41" si="43">SUM(E42:E43)</f>
        <v>0</v>
      </c>
      <c r="F41" s="16">
        <f t="shared" si="43"/>
        <v>0</v>
      </c>
      <c r="G41" s="16">
        <f t="shared" si="43"/>
        <v>461746</v>
      </c>
      <c r="H41" s="16">
        <f t="shared" si="43"/>
        <v>0</v>
      </c>
      <c r="I41" s="16">
        <f t="shared" si="43"/>
        <v>461746</v>
      </c>
      <c r="J41" s="16">
        <f t="shared" ref="J41:N41" si="44">SUM(J42:J43)</f>
        <v>0</v>
      </c>
      <c r="K41" s="16">
        <f t="shared" si="44"/>
        <v>0</v>
      </c>
      <c r="L41" s="16">
        <f t="shared" si="44"/>
        <v>461746</v>
      </c>
      <c r="M41" s="16">
        <f t="shared" si="44"/>
        <v>0</v>
      </c>
      <c r="N41" s="16">
        <f t="shared" si="44"/>
        <v>461746</v>
      </c>
      <c r="O41" s="36"/>
      <c r="P41" s="36"/>
      <c r="Q41" s="36"/>
      <c r="R41" s="35"/>
      <c r="T41" s="24">
        <f>+D41/1.27</f>
        <v>363579.52755905513</v>
      </c>
      <c r="U41" s="24">
        <f>+T41*0.27</f>
        <v>98166.472440944897</v>
      </c>
      <c r="V41" s="30"/>
    </row>
    <row r="42" spans="1:23" x14ac:dyDescent="0.2">
      <c r="A42" s="12" t="s">
        <v>31</v>
      </c>
      <c r="B42" s="8">
        <v>123190</v>
      </c>
      <c r="C42" s="8"/>
      <c r="D42" s="13">
        <f t="shared" ref="D42:D43" si="45">SUM(B42:C42)</f>
        <v>123190</v>
      </c>
      <c r="E42" s="23"/>
      <c r="F42" s="23"/>
      <c r="G42" s="23">
        <f t="shared" si="4"/>
        <v>123190</v>
      </c>
      <c r="H42" s="23">
        <f t="shared" si="5"/>
        <v>0</v>
      </c>
      <c r="I42" s="23">
        <f t="shared" si="6"/>
        <v>123190</v>
      </c>
      <c r="J42" s="23"/>
      <c r="K42" s="23"/>
      <c r="L42" s="23">
        <f t="shared" ref="L42:L43" si="46">+G42+J42</f>
        <v>123190</v>
      </c>
      <c r="M42" s="23">
        <f t="shared" ref="M42:M43" si="47">+H42+K42</f>
        <v>0</v>
      </c>
      <c r="N42" s="23">
        <f t="shared" ref="N42:N43" si="48">+L42+M42</f>
        <v>123190</v>
      </c>
      <c r="O42" s="36"/>
      <c r="P42" s="36"/>
      <c r="Q42" s="36"/>
      <c r="R42" s="35"/>
      <c r="T42" s="2" t="s">
        <v>5</v>
      </c>
      <c r="U42" s="24">
        <f>SUM(U36:U41)</f>
        <v>263895.87401574804</v>
      </c>
    </row>
    <row r="43" spans="1:23" x14ac:dyDescent="0.2">
      <c r="A43" s="12" t="s">
        <v>32</v>
      </c>
      <c r="B43" s="8">
        <v>338556</v>
      </c>
      <c r="C43" s="8"/>
      <c r="D43" s="13">
        <f t="shared" si="45"/>
        <v>338556</v>
      </c>
      <c r="E43" s="23"/>
      <c r="F43" s="23"/>
      <c r="G43" s="23">
        <f t="shared" si="4"/>
        <v>338556</v>
      </c>
      <c r="H43" s="23">
        <f t="shared" si="5"/>
        <v>0</v>
      </c>
      <c r="I43" s="23">
        <f t="shared" si="6"/>
        <v>338556</v>
      </c>
      <c r="J43" s="23"/>
      <c r="K43" s="23"/>
      <c r="L43" s="23">
        <f t="shared" si="46"/>
        <v>338556</v>
      </c>
      <c r="M43" s="23">
        <f t="shared" si="47"/>
        <v>0</v>
      </c>
      <c r="N43" s="23">
        <f t="shared" si="48"/>
        <v>338556</v>
      </c>
      <c r="O43" s="36"/>
      <c r="P43" s="36"/>
      <c r="Q43" s="36"/>
      <c r="R43" s="35"/>
    </row>
    <row r="44" spans="1:23" x14ac:dyDescent="0.2">
      <c r="A44" s="12"/>
      <c r="B44" s="8"/>
      <c r="C44" s="8"/>
      <c r="D44" s="1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36"/>
      <c r="P44" s="36"/>
      <c r="Q44" s="36"/>
      <c r="R44" s="35"/>
    </row>
    <row r="45" spans="1:23" x14ac:dyDescent="0.2">
      <c r="A45" s="11" t="s">
        <v>10</v>
      </c>
      <c r="B45" s="7">
        <f>SUM(B46:B46)</f>
        <v>150000</v>
      </c>
      <c r="C45" s="7">
        <f>SUM(C46:C46)</f>
        <v>0</v>
      </c>
      <c r="D45" s="7">
        <f>SUM(D46:D46)</f>
        <v>150000</v>
      </c>
      <c r="E45" s="7">
        <f t="shared" ref="E45:N45" si="49">SUM(E46:E46)</f>
        <v>0</v>
      </c>
      <c r="F45" s="7">
        <f t="shared" si="49"/>
        <v>0</v>
      </c>
      <c r="G45" s="7">
        <f t="shared" si="49"/>
        <v>150000</v>
      </c>
      <c r="H45" s="7">
        <f t="shared" si="49"/>
        <v>0</v>
      </c>
      <c r="I45" s="7">
        <f t="shared" si="49"/>
        <v>150000</v>
      </c>
      <c r="J45" s="7">
        <f t="shared" si="49"/>
        <v>0</v>
      </c>
      <c r="K45" s="7">
        <f t="shared" si="49"/>
        <v>0</v>
      </c>
      <c r="L45" s="7">
        <f t="shared" si="49"/>
        <v>150000</v>
      </c>
      <c r="M45" s="7">
        <f t="shared" si="49"/>
        <v>0</v>
      </c>
      <c r="N45" s="7">
        <f t="shared" si="49"/>
        <v>150000</v>
      </c>
      <c r="O45" s="36"/>
      <c r="P45" s="36"/>
      <c r="Q45" s="36"/>
      <c r="R45" s="35"/>
    </row>
    <row r="46" spans="1:23" x14ac:dyDescent="0.2">
      <c r="A46" s="12" t="s">
        <v>33</v>
      </c>
      <c r="B46" s="8">
        <v>150000</v>
      </c>
      <c r="C46" s="8"/>
      <c r="D46" s="13">
        <f>SUM(B46:C46)</f>
        <v>150000</v>
      </c>
      <c r="E46" s="23"/>
      <c r="F46" s="23"/>
      <c r="G46" s="23">
        <f t="shared" si="4"/>
        <v>150000</v>
      </c>
      <c r="H46" s="23">
        <f t="shared" si="5"/>
        <v>0</v>
      </c>
      <c r="I46" s="23">
        <f t="shared" si="6"/>
        <v>150000</v>
      </c>
      <c r="J46" s="23"/>
      <c r="K46" s="23"/>
      <c r="L46" s="23">
        <f t="shared" ref="L46" si="50">+G46+J46</f>
        <v>150000</v>
      </c>
      <c r="M46" s="23">
        <f t="shared" ref="M46" si="51">+H46+K46</f>
        <v>0</v>
      </c>
      <c r="N46" s="23">
        <f t="shared" ref="N46" si="52">+L46+M46</f>
        <v>150000</v>
      </c>
      <c r="O46" s="36"/>
      <c r="P46" s="36"/>
      <c r="Q46" s="36"/>
      <c r="R46" s="35"/>
    </row>
    <row r="47" spans="1:23" x14ac:dyDescent="0.2">
      <c r="A47" s="12"/>
      <c r="B47" s="8"/>
      <c r="C47" s="8"/>
      <c r="D47" s="1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36"/>
      <c r="P47" s="36"/>
      <c r="Q47" s="36"/>
      <c r="R47" s="35"/>
    </row>
    <row r="48" spans="1:23" x14ac:dyDescent="0.2">
      <c r="A48" s="11" t="s">
        <v>45</v>
      </c>
      <c r="B48" s="7">
        <f>+B49</f>
        <v>0</v>
      </c>
      <c r="C48" s="7">
        <f t="shared" ref="C48:N48" si="53">+C49</f>
        <v>0</v>
      </c>
      <c r="D48" s="7">
        <f t="shared" si="53"/>
        <v>0</v>
      </c>
      <c r="E48" s="7">
        <f t="shared" si="53"/>
        <v>7999</v>
      </c>
      <c r="F48" s="7">
        <f t="shared" si="53"/>
        <v>0</v>
      </c>
      <c r="G48" s="7">
        <f t="shared" si="53"/>
        <v>7999</v>
      </c>
      <c r="H48" s="7">
        <f t="shared" si="53"/>
        <v>0</v>
      </c>
      <c r="I48" s="7">
        <f t="shared" si="53"/>
        <v>7999</v>
      </c>
      <c r="J48" s="7">
        <f t="shared" si="53"/>
        <v>0</v>
      </c>
      <c r="K48" s="7">
        <f t="shared" si="53"/>
        <v>0</v>
      </c>
      <c r="L48" s="7">
        <f t="shared" si="53"/>
        <v>7999</v>
      </c>
      <c r="M48" s="7">
        <f t="shared" si="53"/>
        <v>0</v>
      </c>
      <c r="N48" s="7">
        <f t="shared" si="53"/>
        <v>7999</v>
      </c>
      <c r="O48" s="36"/>
      <c r="P48" s="36"/>
      <c r="Q48" s="36"/>
      <c r="R48" s="35"/>
    </row>
    <row r="49" spans="1:18" x14ac:dyDescent="0.2">
      <c r="A49" s="12" t="s">
        <v>46</v>
      </c>
      <c r="B49" s="8"/>
      <c r="C49" s="8"/>
      <c r="D49" s="13"/>
      <c r="E49" s="23">
        <v>7999</v>
      </c>
      <c r="F49" s="23"/>
      <c r="G49" s="23">
        <f t="shared" ref="G49" si="54">+B49+E49</f>
        <v>7999</v>
      </c>
      <c r="H49" s="23">
        <f t="shared" ref="H49" si="55">+C49+F49</f>
        <v>0</v>
      </c>
      <c r="I49" s="23">
        <f t="shared" ref="I49" si="56">+G49+H49</f>
        <v>7999</v>
      </c>
      <c r="J49" s="23"/>
      <c r="K49" s="23"/>
      <c r="L49" s="23">
        <f t="shared" ref="L49" si="57">+G49+J49</f>
        <v>7999</v>
      </c>
      <c r="M49" s="23">
        <f t="shared" ref="M49" si="58">+H49+K49</f>
        <v>0</v>
      </c>
      <c r="N49" s="23">
        <f t="shared" ref="N49" si="59">+L49+M49</f>
        <v>7999</v>
      </c>
      <c r="O49" s="36"/>
      <c r="P49" s="36"/>
      <c r="Q49" s="36">
        <v>7998852</v>
      </c>
    </row>
    <row r="50" spans="1:18" x14ac:dyDescent="0.2">
      <c r="A50" s="12"/>
      <c r="B50" s="8"/>
      <c r="C50" s="8"/>
      <c r="D50" s="1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36"/>
      <c r="P50" s="36"/>
      <c r="Q50" s="36"/>
      <c r="R50" s="35"/>
    </row>
    <row r="51" spans="1:18" x14ac:dyDescent="0.2">
      <c r="A51" s="7" t="s">
        <v>49</v>
      </c>
      <c r="B51" s="7">
        <f t="shared" ref="B51:M51" si="60">SUM(B52:B53)</f>
        <v>0</v>
      </c>
      <c r="C51" s="7">
        <f t="shared" si="60"/>
        <v>0</v>
      </c>
      <c r="D51" s="7">
        <f t="shared" si="60"/>
        <v>0</v>
      </c>
      <c r="E51" s="7">
        <f t="shared" si="60"/>
        <v>0</v>
      </c>
      <c r="F51" s="7">
        <f t="shared" si="60"/>
        <v>0</v>
      </c>
      <c r="G51" s="7">
        <f t="shared" si="60"/>
        <v>0</v>
      </c>
      <c r="H51" s="7">
        <f t="shared" si="60"/>
        <v>0</v>
      </c>
      <c r="I51" s="7">
        <f t="shared" si="60"/>
        <v>0</v>
      </c>
      <c r="J51" s="7">
        <f t="shared" si="60"/>
        <v>0</v>
      </c>
      <c r="K51" s="7">
        <f t="shared" si="60"/>
        <v>1828</v>
      </c>
      <c r="L51" s="7">
        <f t="shared" si="60"/>
        <v>0</v>
      </c>
      <c r="M51" s="7">
        <f t="shared" si="60"/>
        <v>1828</v>
      </c>
      <c r="N51" s="7">
        <f>SUM(N52:N53)</f>
        <v>1828</v>
      </c>
      <c r="O51" s="36"/>
      <c r="P51" s="36"/>
      <c r="Q51" s="36"/>
      <c r="R51" s="35"/>
    </row>
    <row r="52" spans="1:18" x14ac:dyDescent="0.2">
      <c r="A52" s="34" t="s">
        <v>50</v>
      </c>
      <c r="B52" s="8"/>
      <c r="C52" s="8"/>
      <c r="D52" s="13"/>
      <c r="E52" s="23"/>
      <c r="F52" s="23"/>
      <c r="G52" s="23"/>
      <c r="H52" s="23"/>
      <c r="I52" s="23"/>
      <c r="J52" s="23"/>
      <c r="K52" s="23">
        <v>914</v>
      </c>
      <c r="L52" s="23">
        <f t="shared" ref="L52" si="61">+G52+J52</f>
        <v>0</v>
      </c>
      <c r="M52" s="23">
        <f t="shared" ref="M52" si="62">+H52+K52</f>
        <v>914</v>
      </c>
      <c r="N52" s="23">
        <f t="shared" ref="N52" si="63">+L52+M52</f>
        <v>914</v>
      </c>
      <c r="O52" s="36"/>
      <c r="P52" s="36"/>
      <c r="Q52" s="36">
        <v>913130</v>
      </c>
      <c r="R52" s="35"/>
    </row>
    <row r="53" spans="1:18" x14ac:dyDescent="0.2">
      <c r="A53" s="12" t="s">
        <v>51</v>
      </c>
      <c r="B53" s="8"/>
      <c r="C53" s="8"/>
      <c r="D53" s="13"/>
      <c r="E53" s="23"/>
      <c r="F53" s="23"/>
      <c r="G53" s="23"/>
      <c r="H53" s="23"/>
      <c r="I53" s="23"/>
      <c r="J53" s="23"/>
      <c r="K53" s="23">
        <v>914</v>
      </c>
      <c r="L53" s="23">
        <f t="shared" ref="L53" si="64">+G53+J53</f>
        <v>0</v>
      </c>
      <c r="M53" s="23">
        <f t="shared" ref="M53" si="65">+H53+K53</f>
        <v>914</v>
      </c>
      <c r="N53" s="23">
        <f t="shared" ref="N53" si="66">+L53+M53</f>
        <v>914</v>
      </c>
      <c r="O53" s="36"/>
      <c r="P53" s="36"/>
      <c r="Q53" s="36"/>
      <c r="R53" s="35"/>
    </row>
    <row r="54" spans="1:18" x14ac:dyDescent="0.2">
      <c r="A54" s="12"/>
      <c r="B54" s="8"/>
      <c r="C54" s="8"/>
      <c r="D54" s="1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36"/>
      <c r="P54" s="36"/>
      <c r="Q54" s="36"/>
      <c r="R54" s="35"/>
    </row>
    <row r="55" spans="1:18" x14ac:dyDescent="0.2">
      <c r="A55" s="11" t="s">
        <v>35</v>
      </c>
      <c r="B55" s="26">
        <f>B56</f>
        <v>200000</v>
      </c>
      <c r="C55" s="26">
        <f t="shared" ref="C55:N55" si="67">C56</f>
        <v>0</v>
      </c>
      <c r="D55" s="26">
        <f t="shared" si="67"/>
        <v>200000</v>
      </c>
      <c r="E55" s="26">
        <f t="shared" si="67"/>
        <v>0</v>
      </c>
      <c r="F55" s="26">
        <f t="shared" si="67"/>
        <v>0</v>
      </c>
      <c r="G55" s="26">
        <f t="shared" si="67"/>
        <v>200000</v>
      </c>
      <c r="H55" s="26">
        <f t="shared" si="67"/>
        <v>0</v>
      </c>
      <c r="I55" s="26">
        <f t="shared" si="67"/>
        <v>200000</v>
      </c>
      <c r="J55" s="26">
        <f t="shared" si="67"/>
        <v>0</v>
      </c>
      <c r="K55" s="26">
        <f t="shared" si="67"/>
        <v>0</v>
      </c>
      <c r="L55" s="26">
        <f t="shared" si="67"/>
        <v>200000</v>
      </c>
      <c r="M55" s="26">
        <f t="shared" si="67"/>
        <v>0</v>
      </c>
      <c r="N55" s="26">
        <f t="shared" si="67"/>
        <v>200000</v>
      </c>
      <c r="O55" s="36"/>
      <c r="P55" s="36"/>
      <c r="Q55" s="36"/>
      <c r="R55" s="35"/>
    </row>
    <row r="56" spans="1:18" x14ac:dyDescent="0.2">
      <c r="A56" s="12" t="s">
        <v>34</v>
      </c>
      <c r="B56" s="27">
        <v>200000</v>
      </c>
      <c r="C56" s="27"/>
      <c r="D56" s="28">
        <f>SUM(B56:C56)</f>
        <v>200000</v>
      </c>
      <c r="E56" s="23"/>
      <c r="F56" s="23"/>
      <c r="G56" s="23">
        <f t="shared" si="4"/>
        <v>200000</v>
      </c>
      <c r="H56" s="23">
        <f t="shared" si="5"/>
        <v>0</v>
      </c>
      <c r="I56" s="23">
        <f t="shared" si="6"/>
        <v>200000</v>
      </c>
      <c r="J56" s="23"/>
      <c r="K56" s="23"/>
      <c r="L56" s="23">
        <f t="shared" ref="L56" si="68">+G56+J56</f>
        <v>200000</v>
      </c>
      <c r="M56" s="23">
        <f t="shared" ref="M56" si="69">+H56+K56</f>
        <v>0</v>
      </c>
      <c r="N56" s="23">
        <f t="shared" ref="N56" si="70">+L56+M56</f>
        <v>200000</v>
      </c>
      <c r="O56" s="36"/>
      <c r="P56" s="36"/>
      <c r="Q56" s="36"/>
      <c r="R56" s="35"/>
    </row>
    <row r="57" spans="1:18" x14ac:dyDescent="0.2">
      <c r="A57" s="12"/>
      <c r="B57" s="8"/>
      <c r="C57" s="8"/>
      <c r="D57" s="1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36"/>
      <c r="P57" s="36"/>
      <c r="Q57" s="36"/>
      <c r="R57" s="35"/>
    </row>
    <row r="58" spans="1:18" x14ac:dyDescent="0.2">
      <c r="A58" s="11" t="s">
        <v>11</v>
      </c>
      <c r="B58" s="7">
        <f t="shared" ref="B58:M58" si="71">SUM(B59:B61)</f>
        <v>9525</v>
      </c>
      <c r="C58" s="7">
        <f t="shared" si="71"/>
        <v>0</v>
      </c>
      <c r="D58" s="7">
        <f t="shared" si="71"/>
        <v>9525</v>
      </c>
      <c r="E58" s="7">
        <f t="shared" si="71"/>
        <v>0</v>
      </c>
      <c r="F58" s="7">
        <f t="shared" si="71"/>
        <v>0</v>
      </c>
      <c r="G58" s="7">
        <f t="shared" si="71"/>
        <v>9525</v>
      </c>
      <c r="H58" s="7">
        <f t="shared" si="71"/>
        <v>0</v>
      </c>
      <c r="I58" s="7">
        <f t="shared" si="71"/>
        <v>9525</v>
      </c>
      <c r="J58" s="7">
        <f t="shared" si="71"/>
        <v>1141</v>
      </c>
      <c r="K58" s="7">
        <f t="shared" si="71"/>
        <v>0</v>
      </c>
      <c r="L58" s="7">
        <f t="shared" si="71"/>
        <v>10666</v>
      </c>
      <c r="M58" s="7">
        <f t="shared" si="71"/>
        <v>0</v>
      </c>
      <c r="N58" s="7">
        <f>SUM(N59:N61)</f>
        <v>10666</v>
      </c>
      <c r="O58" s="36"/>
      <c r="P58" s="36"/>
      <c r="Q58" s="36"/>
      <c r="R58" s="35"/>
    </row>
    <row r="59" spans="1:18" x14ac:dyDescent="0.2">
      <c r="A59" s="12" t="s">
        <v>14</v>
      </c>
      <c r="B59" s="8">
        <v>9525</v>
      </c>
      <c r="C59" s="8"/>
      <c r="D59" s="13">
        <f>SUM(B59:C59)</f>
        <v>9525</v>
      </c>
      <c r="E59" s="23"/>
      <c r="F59" s="23"/>
      <c r="G59" s="23">
        <f t="shared" si="4"/>
        <v>9525</v>
      </c>
      <c r="H59" s="23">
        <f t="shared" si="5"/>
        <v>0</v>
      </c>
      <c r="I59" s="23">
        <f t="shared" si="6"/>
        <v>9525</v>
      </c>
      <c r="J59" s="23"/>
      <c r="K59" s="23"/>
      <c r="L59" s="23">
        <f t="shared" ref="L59:L61" si="72">+G59+J59</f>
        <v>9525</v>
      </c>
      <c r="M59" s="23">
        <f t="shared" ref="M59:M61" si="73">+H59+K59</f>
        <v>0</v>
      </c>
      <c r="N59" s="23">
        <f t="shared" ref="N59:N61" si="74">+L59+M59</f>
        <v>9525</v>
      </c>
      <c r="O59" s="36"/>
      <c r="P59" s="36"/>
      <c r="Q59" s="36"/>
      <c r="R59" s="35"/>
    </row>
    <row r="60" spans="1:18" x14ac:dyDescent="0.2">
      <c r="A60" s="12" t="s">
        <v>61</v>
      </c>
      <c r="B60" s="8"/>
      <c r="C60" s="8"/>
      <c r="D60" s="13"/>
      <c r="E60" s="23"/>
      <c r="F60" s="23"/>
      <c r="G60" s="23"/>
      <c r="H60" s="23"/>
      <c r="I60" s="23"/>
      <c r="J60" s="23">
        <v>953</v>
      </c>
      <c r="K60" s="23"/>
      <c r="L60" s="23">
        <f t="shared" ref="L60" si="75">+G60+J60</f>
        <v>953</v>
      </c>
      <c r="M60" s="23">
        <f t="shared" ref="M60" si="76">+H60+K60</f>
        <v>0</v>
      </c>
      <c r="N60" s="23">
        <f t="shared" ref="N60" si="77">+L60+M60</f>
        <v>953</v>
      </c>
      <c r="O60" s="36"/>
      <c r="P60" s="36"/>
      <c r="Q60" s="36">
        <v>952500</v>
      </c>
      <c r="R60" s="35"/>
    </row>
    <row r="61" spans="1:18" x14ac:dyDescent="0.2">
      <c r="A61" s="12" t="s">
        <v>60</v>
      </c>
      <c r="B61" s="14"/>
      <c r="C61" s="17"/>
      <c r="D61" s="13"/>
      <c r="E61" s="23"/>
      <c r="F61" s="23"/>
      <c r="G61" s="23">
        <f t="shared" si="4"/>
        <v>0</v>
      </c>
      <c r="H61" s="23">
        <f t="shared" si="5"/>
        <v>0</v>
      </c>
      <c r="I61" s="23">
        <f t="shared" si="6"/>
        <v>0</v>
      </c>
      <c r="J61" s="23">
        <v>188</v>
      </c>
      <c r="K61" s="23"/>
      <c r="L61" s="23">
        <f t="shared" si="72"/>
        <v>188</v>
      </c>
      <c r="M61" s="23">
        <f t="shared" si="73"/>
        <v>0</v>
      </c>
      <c r="N61" s="23">
        <f t="shared" si="74"/>
        <v>188</v>
      </c>
      <c r="O61" s="36"/>
      <c r="P61" s="36"/>
      <c r="Q61" s="36">
        <v>187325</v>
      </c>
      <c r="R61" s="35"/>
    </row>
    <row r="62" spans="1:18" x14ac:dyDescent="0.2">
      <c r="A62" s="12"/>
      <c r="B62" s="14"/>
      <c r="C62" s="17"/>
      <c r="D62" s="1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36"/>
      <c r="P62" s="36"/>
      <c r="Q62" s="36"/>
      <c r="R62" s="35"/>
    </row>
    <row r="63" spans="1:18" x14ac:dyDescent="0.2">
      <c r="A63" s="11" t="s">
        <v>36</v>
      </c>
      <c r="B63" s="17">
        <f>SUM(B64:B66)</f>
        <v>35560</v>
      </c>
      <c r="C63" s="17">
        <f t="shared" ref="C63:I63" si="78">SUM(C64:C66)</f>
        <v>0</v>
      </c>
      <c r="D63" s="17">
        <f t="shared" si="78"/>
        <v>35560</v>
      </c>
      <c r="E63" s="17">
        <f t="shared" si="78"/>
        <v>3424</v>
      </c>
      <c r="F63" s="17">
        <f t="shared" si="78"/>
        <v>0</v>
      </c>
      <c r="G63" s="17">
        <f t="shared" si="78"/>
        <v>38984</v>
      </c>
      <c r="H63" s="17">
        <f t="shared" si="78"/>
        <v>0</v>
      </c>
      <c r="I63" s="17">
        <f t="shared" si="78"/>
        <v>38984</v>
      </c>
      <c r="J63" s="17">
        <f t="shared" ref="J63:N63" si="79">SUM(J64:J66)</f>
        <v>0</v>
      </c>
      <c r="K63" s="17">
        <f t="shared" si="79"/>
        <v>0</v>
      </c>
      <c r="L63" s="17">
        <f t="shared" si="79"/>
        <v>38984</v>
      </c>
      <c r="M63" s="17">
        <f t="shared" si="79"/>
        <v>0</v>
      </c>
      <c r="N63" s="17">
        <f t="shared" si="79"/>
        <v>38984</v>
      </c>
      <c r="O63" s="36"/>
      <c r="P63" s="36"/>
      <c r="Q63" s="36">
        <v>3423709</v>
      </c>
      <c r="R63" s="35"/>
    </row>
    <row r="64" spans="1:18" x14ac:dyDescent="0.2">
      <c r="A64" s="12" t="s">
        <v>37</v>
      </c>
      <c r="B64" s="14">
        <v>12700</v>
      </c>
      <c r="C64" s="17"/>
      <c r="D64" s="31">
        <f>SUM(B64:C64)</f>
        <v>12700</v>
      </c>
      <c r="E64" s="23"/>
      <c r="F64" s="23"/>
      <c r="G64" s="23">
        <f t="shared" si="4"/>
        <v>12700</v>
      </c>
      <c r="H64" s="23">
        <f t="shared" si="5"/>
        <v>0</v>
      </c>
      <c r="I64" s="23">
        <f t="shared" si="6"/>
        <v>12700</v>
      </c>
      <c r="J64" s="23"/>
      <c r="K64" s="23"/>
      <c r="L64" s="23">
        <f t="shared" ref="L64:L66" si="80">+G64+J64</f>
        <v>12700</v>
      </c>
      <c r="M64" s="23">
        <f t="shared" ref="M64:M66" si="81">+H64+K64</f>
        <v>0</v>
      </c>
      <c r="N64" s="23">
        <f t="shared" ref="N64:N66" si="82">+L64+M64</f>
        <v>12700</v>
      </c>
      <c r="O64" s="36"/>
      <c r="P64" s="36"/>
      <c r="Q64" s="36"/>
      <c r="R64" s="35"/>
    </row>
    <row r="65" spans="1:18" x14ac:dyDescent="0.2">
      <c r="A65" s="12" t="s">
        <v>38</v>
      </c>
      <c r="B65" s="14">
        <v>22860</v>
      </c>
      <c r="C65" s="17"/>
      <c r="D65" s="31">
        <f>SUM(B65:C65)</f>
        <v>22860</v>
      </c>
      <c r="E65" s="23"/>
      <c r="F65" s="23"/>
      <c r="G65" s="23">
        <f t="shared" si="4"/>
        <v>22860</v>
      </c>
      <c r="H65" s="23">
        <f t="shared" si="5"/>
        <v>0</v>
      </c>
      <c r="I65" s="23">
        <f t="shared" si="6"/>
        <v>22860</v>
      </c>
      <c r="J65" s="23"/>
      <c r="K65" s="23"/>
      <c r="L65" s="23">
        <f t="shared" si="80"/>
        <v>22860</v>
      </c>
      <c r="M65" s="23">
        <f t="shared" si="81"/>
        <v>0</v>
      </c>
      <c r="N65" s="23">
        <f t="shared" si="82"/>
        <v>22860</v>
      </c>
      <c r="O65" s="36"/>
      <c r="P65" s="36"/>
      <c r="Q65" s="36"/>
      <c r="R65" s="35"/>
    </row>
    <row r="66" spans="1:18" x14ac:dyDescent="0.2">
      <c r="A66" s="33" t="s">
        <v>44</v>
      </c>
      <c r="B66" s="14"/>
      <c r="C66" s="17"/>
      <c r="D66" s="31"/>
      <c r="E66" s="23">
        <v>3424</v>
      </c>
      <c r="F66" s="23"/>
      <c r="G66" s="23">
        <f t="shared" ref="G66" si="83">+B66+E66</f>
        <v>3424</v>
      </c>
      <c r="H66" s="23">
        <f t="shared" ref="H66" si="84">+C66+F66</f>
        <v>0</v>
      </c>
      <c r="I66" s="23">
        <f t="shared" ref="I66" si="85">+G66+H66</f>
        <v>3424</v>
      </c>
      <c r="J66" s="23"/>
      <c r="K66" s="23"/>
      <c r="L66" s="23">
        <f t="shared" si="80"/>
        <v>3424</v>
      </c>
      <c r="M66" s="23">
        <f t="shared" si="81"/>
        <v>0</v>
      </c>
      <c r="N66" s="23">
        <f t="shared" si="82"/>
        <v>3424</v>
      </c>
      <c r="O66" s="36"/>
      <c r="P66" s="36"/>
      <c r="Q66" s="36"/>
      <c r="R66" s="35"/>
    </row>
    <row r="67" spans="1:18" x14ac:dyDescent="0.2">
      <c r="A67" s="12"/>
      <c r="B67" s="8"/>
      <c r="C67" s="8"/>
      <c r="D67" s="1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36"/>
      <c r="P67" s="36"/>
      <c r="Q67" s="36"/>
      <c r="R67" s="35"/>
    </row>
    <row r="68" spans="1:18" ht="13.5" x14ac:dyDescent="0.25">
      <c r="A68" s="6" t="s">
        <v>1</v>
      </c>
      <c r="B68" s="7">
        <f>SUM(B9)</f>
        <v>1811273</v>
      </c>
      <c r="C68" s="7">
        <f>SUM(C9)</f>
        <v>147000</v>
      </c>
      <c r="D68" s="7">
        <f>D9</f>
        <v>1958273</v>
      </c>
      <c r="E68" s="7">
        <f t="shared" ref="E68:I68" si="86">E9</f>
        <v>11423</v>
      </c>
      <c r="F68" s="7">
        <f t="shared" si="86"/>
        <v>0</v>
      </c>
      <c r="G68" s="7">
        <f t="shared" si="86"/>
        <v>1822696</v>
      </c>
      <c r="H68" s="7">
        <f t="shared" si="86"/>
        <v>147000</v>
      </c>
      <c r="I68" s="7">
        <f t="shared" si="86"/>
        <v>1969696</v>
      </c>
      <c r="J68" s="7">
        <f t="shared" ref="J68:N68" si="87">J9</f>
        <v>-2117</v>
      </c>
      <c r="K68" s="7">
        <f t="shared" si="87"/>
        <v>-502</v>
      </c>
      <c r="L68" s="7">
        <f t="shared" si="87"/>
        <v>1820579</v>
      </c>
      <c r="M68" s="7">
        <f t="shared" si="87"/>
        <v>146498</v>
      </c>
      <c r="N68" s="7">
        <f t="shared" si="87"/>
        <v>1967077</v>
      </c>
      <c r="O68" s="36"/>
      <c r="P68" s="36"/>
      <c r="Q68" s="36">
        <f>SUM(Q10:Q67)</f>
        <v>223105023</v>
      </c>
      <c r="R68" s="38" t="s">
        <v>58</v>
      </c>
    </row>
    <row r="69" spans="1:18" x14ac:dyDescent="0.2">
      <c r="A69" s="10"/>
      <c r="D69" s="24">
        <f>+B68+C68</f>
        <v>1958273</v>
      </c>
      <c r="O69" s="35"/>
      <c r="P69" s="35"/>
      <c r="Q69" s="35"/>
      <c r="R69" s="35"/>
    </row>
    <row r="70" spans="1:18" x14ac:dyDescent="0.2">
      <c r="A70" s="25"/>
      <c r="O70" s="35"/>
      <c r="P70" s="35"/>
      <c r="Q70" s="35"/>
      <c r="R70" s="35"/>
    </row>
    <row r="71" spans="1:18" x14ac:dyDescent="0.2">
      <c r="A71" s="10"/>
      <c r="O71" s="35"/>
      <c r="P71" s="35"/>
      <c r="Q71" s="35"/>
      <c r="R71" s="35"/>
    </row>
    <row r="72" spans="1:18" x14ac:dyDescent="0.2">
      <c r="A72" s="10"/>
      <c r="O72" s="35"/>
      <c r="P72" s="35"/>
      <c r="Q72" s="35"/>
      <c r="R72" s="35"/>
    </row>
    <row r="73" spans="1:18" x14ac:dyDescent="0.2">
      <c r="A73" s="9"/>
      <c r="O73" s="35"/>
      <c r="P73" s="35"/>
      <c r="Q73" s="35"/>
      <c r="R73" s="35"/>
    </row>
    <row r="74" spans="1:18" x14ac:dyDescent="0.2">
      <c r="A74" s="9"/>
      <c r="O74" s="35"/>
      <c r="P74" s="35"/>
      <c r="Q74" s="35"/>
      <c r="R74" s="35"/>
    </row>
    <row r="75" spans="1:18" x14ac:dyDescent="0.2">
      <c r="A75" s="10"/>
      <c r="O75" s="35"/>
      <c r="P75" s="35"/>
      <c r="Q75" s="35"/>
      <c r="R75" s="35"/>
    </row>
    <row r="76" spans="1:18" x14ac:dyDescent="0.2">
      <c r="A76" s="10"/>
      <c r="O76" s="35"/>
      <c r="P76" s="35"/>
      <c r="Q76" s="35"/>
      <c r="R76" s="35"/>
    </row>
    <row r="77" spans="1:18" x14ac:dyDescent="0.2">
      <c r="A77" s="9"/>
      <c r="O77" s="35"/>
      <c r="P77" s="35"/>
      <c r="Q77" s="35"/>
      <c r="R77" s="35"/>
    </row>
    <row r="78" spans="1:18" x14ac:dyDescent="0.2">
      <c r="A78" s="9"/>
      <c r="O78" s="35"/>
      <c r="P78" s="35"/>
      <c r="Q78" s="35"/>
      <c r="R78" s="35"/>
    </row>
    <row r="79" spans="1:18" x14ac:dyDescent="0.2">
      <c r="A79" s="9"/>
      <c r="O79" s="35"/>
      <c r="P79" s="35"/>
      <c r="Q79" s="35"/>
      <c r="R79" s="35"/>
    </row>
    <row r="80" spans="1:18" x14ac:dyDescent="0.2">
      <c r="A80" s="10"/>
      <c r="O80" s="35"/>
      <c r="P80" s="35"/>
      <c r="Q80" s="35"/>
      <c r="R80" s="35"/>
    </row>
    <row r="81" spans="1:18" x14ac:dyDescent="0.2">
      <c r="A81" s="9"/>
      <c r="O81" s="35"/>
      <c r="P81" s="35"/>
      <c r="Q81" s="35"/>
      <c r="R81" s="35"/>
    </row>
    <row r="82" spans="1:18" x14ac:dyDescent="0.2">
      <c r="A82" s="10"/>
      <c r="O82" s="35"/>
      <c r="P82" s="35"/>
      <c r="Q82" s="35"/>
      <c r="R82" s="35"/>
    </row>
    <row r="83" spans="1:18" x14ac:dyDescent="0.2">
      <c r="A83" s="10"/>
      <c r="O83" s="35"/>
      <c r="P83" s="35"/>
      <c r="Q83" s="35"/>
      <c r="R83" s="35"/>
    </row>
    <row r="84" spans="1:18" x14ac:dyDescent="0.2">
      <c r="A84" s="9"/>
      <c r="O84" s="35"/>
      <c r="P84" s="35"/>
      <c r="Q84" s="35"/>
      <c r="R84" s="35"/>
    </row>
    <row r="85" spans="1:18" x14ac:dyDescent="0.2">
      <c r="A85" s="9"/>
      <c r="O85" s="35"/>
      <c r="P85" s="35"/>
      <c r="Q85" s="35"/>
      <c r="R85" s="35"/>
    </row>
    <row r="86" spans="1:18" x14ac:dyDescent="0.2">
      <c r="A86" s="9"/>
      <c r="O86" s="35"/>
      <c r="P86" s="35"/>
      <c r="Q86" s="35"/>
      <c r="R86" s="35"/>
    </row>
    <row r="87" spans="1:18" x14ac:dyDescent="0.2">
      <c r="A87" s="9"/>
      <c r="O87" s="35"/>
      <c r="P87" s="35"/>
      <c r="Q87" s="35"/>
      <c r="R87" s="35"/>
    </row>
    <row r="88" spans="1:18" x14ac:dyDescent="0.2">
      <c r="A88" s="9"/>
      <c r="O88" s="35"/>
      <c r="P88" s="35"/>
      <c r="Q88" s="35"/>
      <c r="R88" s="35"/>
    </row>
    <row r="89" spans="1:18" x14ac:dyDescent="0.2">
      <c r="A89" s="9"/>
      <c r="O89" s="35"/>
      <c r="P89" s="35"/>
      <c r="Q89" s="35"/>
      <c r="R89" s="35"/>
    </row>
    <row r="90" spans="1:18" x14ac:dyDescent="0.2">
      <c r="A90" s="9"/>
      <c r="O90" s="35"/>
      <c r="P90" s="35"/>
      <c r="Q90" s="35"/>
      <c r="R90" s="35"/>
    </row>
    <row r="91" spans="1:18" x14ac:dyDescent="0.2">
      <c r="A91" s="9"/>
      <c r="O91" s="35"/>
      <c r="P91" s="35"/>
      <c r="Q91" s="35"/>
      <c r="R91" s="35"/>
    </row>
    <row r="92" spans="1:18" x14ac:dyDescent="0.2">
      <c r="A92" s="9"/>
      <c r="O92" s="35"/>
      <c r="P92" s="35"/>
      <c r="Q92" s="35"/>
      <c r="R92" s="35"/>
    </row>
    <row r="93" spans="1:18" x14ac:dyDescent="0.2">
      <c r="A93" s="9"/>
      <c r="O93" s="35"/>
      <c r="P93" s="35"/>
      <c r="Q93" s="35"/>
      <c r="R93" s="35"/>
    </row>
    <row r="94" spans="1:18" x14ac:dyDescent="0.2">
      <c r="A94" s="9"/>
      <c r="O94" s="35"/>
      <c r="P94" s="35"/>
      <c r="Q94" s="35"/>
      <c r="R94" s="35"/>
    </row>
    <row r="95" spans="1:18" x14ac:dyDescent="0.2">
      <c r="A95" s="9"/>
      <c r="O95" s="35"/>
      <c r="P95" s="35"/>
      <c r="Q95" s="35"/>
      <c r="R95" s="35"/>
    </row>
    <row r="96" spans="1:18" x14ac:dyDescent="0.2">
      <c r="A96" s="9"/>
      <c r="O96" s="35"/>
      <c r="P96" s="35"/>
      <c r="Q96" s="35"/>
      <c r="R96" s="35"/>
    </row>
    <row r="97" spans="1:18" x14ac:dyDescent="0.2">
      <c r="A97" s="9"/>
      <c r="O97" s="35"/>
      <c r="P97" s="35"/>
      <c r="Q97" s="35"/>
      <c r="R97" s="35"/>
    </row>
    <row r="98" spans="1:18" x14ac:dyDescent="0.2">
      <c r="A98" s="10"/>
      <c r="O98" s="35"/>
      <c r="P98" s="35"/>
      <c r="Q98" s="35"/>
      <c r="R98" s="35"/>
    </row>
    <row r="99" spans="1:18" x14ac:dyDescent="0.2">
      <c r="A99" s="10"/>
      <c r="O99" s="35"/>
      <c r="P99" s="35"/>
      <c r="Q99" s="35"/>
      <c r="R99" s="35"/>
    </row>
    <row r="100" spans="1:18" x14ac:dyDescent="0.2">
      <c r="A100" s="10"/>
      <c r="O100" s="35"/>
      <c r="P100" s="35"/>
      <c r="Q100" s="35"/>
      <c r="R100" s="35"/>
    </row>
    <row r="101" spans="1:18" x14ac:dyDescent="0.2">
      <c r="A101" s="9"/>
      <c r="O101" s="35"/>
      <c r="P101" s="35"/>
      <c r="Q101" s="35"/>
      <c r="R101" s="35"/>
    </row>
    <row r="102" spans="1:18" x14ac:dyDescent="0.2">
      <c r="A102" s="10"/>
      <c r="O102" s="35"/>
      <c r="P102" s="35"/>
      <c r="Q102" s="35"/>
      <c r="R102" s="35"/>
    </row>
    <row r="103" spans="1:18" x14ac:dyDescent="0.2">
      <c r="A103" s="10"/>
      <c r="O103" s="35"/>
      <c r="P103" s="35"/>
      <c r="Q103" s="35"/>
      <c r="R103" s="35"/>
    </row>
    <row r="104" spans="1:18" x14ac:dyDescent="0.2">
      <c r="A104" s="10"/>
      <c r="O104" s="35"/>
      <c r="P104" s="35"/>
      <c r="Q104" s="35"/>
      <c r="R104" s="35"/>
    </row>
    <row r="105" spans="1:18" x14ac:dyDescent="0.2">
      <c r="A105" s="10"/>
      <c r="O105" s="35"/>
      <c r="P105" s="35"/>
      <c r="Q105" s="35"/>
      <c r="R105" s="35"/>
    </row>
    <row r="106" spans="1:18" x14ac:dyDescent="0.2">
      <c r="A106" s="39"/>
      <c r="O106" s="35"/>
      <c r="P106" s="35"/>
      <c r="Q106" s="35"/>
      <c r="R106" s="35"/>
    </row>
    <row r="107" spans="1:18" ht="12.75" customHeight="1" x14ac:dyDescent="0.2">
      <c r="A107" s="39"/>
      <c r="O107" s="35"/>
      <c r="P107" s="35"/>
      <c r="Q107" s="35"/>
      <c r="R107" s="35"/>
    </row>
    <row r="108" spans="1:18" x14ac:dyDescent="0.2">
      <c r="A108" s="39"/>
      <c r="O108" s="35"/>
      <c r="P108" s="35"/>
      <c r="Q108" s="35"/>
      <c r="R108" s="35"/>
    </row>
    <row r="109" spans="1:18" x14ac:dyDescent="0.2">
      <c r="A109" s="9"/>
      <c r="O109" s="35"/>
      <c r="P109" s="35"/>
      <c r="Q109" s="35"/>
      <c r="R109" s="35"/>
    </row>
    <row r="110" spans="1:18" x14ac:dyDescent="0.2">
      <c r="A110" s="10"/>
      <c r="O110" s="35"/>
      <c r="P110" s="35"/>
      <c r="Q110" s="35"/>
      <c r="R110" s="35"/>
    </row>
    <row r="111" spans="1:18" x14ac:dyDescent="0.2">
      <c r="A111" s="10"/>
      <c r="O111" s="35"/>
      <c r="P111" s="35"/>
      <c r="Q111" s="35"/>
      <c r="R111" s="35"/>
    </row>
    <row r="112" spans="1:18" x14ac:dyDescent="0.2">
      <c r="A112" s="9"/>
      <c r="O112" s="35"/>
      <c r="P112" s="35"/>
      <c r="Q112" s="35"/>
      <c r="R112" s="35"/>
    </row>
    <row r="113" spans="1:18" x14ac:dyDescent="0.2">
      <c r="A113" s="10"/>
      <c r="O113" s="35"/>
      <c r="P113" s="35"/>
      <c r="Q113" s="35"/>
      <c r="R113" s="35"/>
    </row>
    <row r="114" spans="1:18" x14ac:dyDescent="0.2">
      <c r="A114" s="10"/>
      <c r="O114" s="35"/>
      <c r="P114" s="35"/>
      <c r="Q114" s="35"/>
      <c r="R114" s="35"/>
    </row>
    <row r="115" spans="1:18" x14ac:dyDescent="0.2">
      <c r="A115" s="9"/>
      <c r="O115" s="35"/>
      <c r="P115" s="35"/>
      <c r="Q115" s="35"/>
      <c r="R115" s="35"/>
    </row>
    <row r="116" spans="1:18" x14ac:dyDescent="0.2">
      <c r="A116" s="10"/>
      <c r="O116" s="35"/>
      <c r="P116" s="35"/>
      <c r="Q116" s="35"/>
      <c r="R116" s="35"/>
    </row>
    <row r="117" spans="1:18" x14ac:dyDescent="0.2">
      <c r="A117" s="9"/>
      <c r="O117" s="35"/>
      <c r="P117" s="35"/>
      <c r="Q117" s="35"/>
      <c r="R117" s="35"/>
    </row>
    <row r="118" spans="1:18" x14ac:dyDescent="0.2">
      <c r="A118" s="10"/>
      <c r="O118" s="35"/>
      <c r="P118" s="35"/>
      <c r="Q118" s="35"/>
      <c r="R118" s="35"/>
    </row>
    <row r="119" spans="1:18" x14ac:dyDescent="0.2">
      <c r="A119" s="9"/>
      <c r="O119" s="35"/>
      <c r="P119" s="35"/>
      <c r="Q119" s="35"/>
      <c r="R119" s="35"/>
    </row>
    <row r="120" spans="1:18" x14ac:dyDescent="0.2">
      <c r="A120" s="10"/>
      <c r="O120" s="35"/>
      <c r="P120" s="35"/>
      <c r="Q120" s="35"/>
      <c r="R120" s="35"/>
    </row>
    <row r="121" spans="1:18" x14ac:dyDescent="0.2">
      <c r="A121" s="10"/>
      <c r="O121" s="35"/>
      <c r="P121" s="35"/>
      <c r="Q121" s="35"/>
      <c r="R121" s="35"/>
    </row>
    <row r="122" spans="1:18" x14ac:dyDescent="0.2">
      <c r="A122" s="10"/>
      <c r="O122" s="35"/>
      <c r="P122" s="35"/>
      <c r="Q122" s="35"/>
      <c r="R122" s="35"/>
    </row>
    <row r="123" spans="1:18" x14ac:dyDescent="0.2">
      <c r="A123" s="10"/>
      <c r="O123" s="35"/>
      <c r="P123" s="35"/>
      <c r="Q123" s="35"/>
      <c r="R123" s="35"/>
    </row>
    <row r="124" spans="1:18" x14ac:dyDescent="0.2">
      <c r="A124" s="10"/>
      <c r="O124" s="35"/>
      <c r="P124" s="35"/>
      <c r="Q124" s="35"/>
      <c r="R124" s="35"/>
    </row>
    <row r="125" spans="1:18" x14ac:dyDescent="0.2">
      <c r="A125" s="10"/>
      <c r="O125" s="35"/>
      <c r="P125" s="35"/>
      <c r="Q125" s="35"/>
      <c r="R125" s="35"/>
    </row>
    <row r="126" spans="1:18" x14ac:dyDescent="0.2">
      <c r="A126" s="10"/>
      <c r="O126" s="35"/>
      <c r="P126" s="35"/>
      <c r="Q126" s="35"/>
      <c r="R126" s="35"/>
    </row>
    <row r="127" spans="1:18" x14ac:dyDescent="0.2">
      <c r="A127" s="10"/>
      <c r="O127" s="35"/>
      <c r="P127" s="35"/>
      <c r="Q127" s="35"/>
      <c r="R127" s="35"/>
    </row>
    <row r="128" spans="1:18" ht="12.75" customHeight="1" x14ac:dyDescent="0.2">
      <c r="A128" s="10"/>
      <c r="O128" s="35"/>
      <c r="P128" s="35"/>
      <c r="Q128" s="35"/>
      <c r="R128" s="35"/>
    </row>
    <row r="129" spans="1:18" x14ac:dyDescent="0.2">
      <c r="A129" s="10"/>
      <c r="O129" s="35"/>
      <c r="P129" s="35"/>
      <c r="Q129" s="35"/>
      <c r="R129" s="35"/>
    </row>
    <row r="130" spans="1:18" x14ac:dyDescent="0.2">
      <c r="A130" s="10"/>
      <c r="O130" s="35"/>
      <c r="P130" s="35"/>
      <c r="Q130" s="35"/>
      <c r="R130" s="35"/>
    </row>
    <row r="131" spans="1:18" x14ac:dyDescent="0.2">
      <c r="A131" s="10"/>
      <c r="O131" s="35"/>
      <c r="P131" s="35"/>
      <c r="Q131" s="35"/>
      <c r="R131" s="35"/>
    </row>
    <row r="132" spans="1:18" x14ac:dyDescent="0.2">
      <c r="A132" s="10"/>
      <c r="O132" s="35"/>
      <c r="P132" s="35"/>
      <c r="Q132" s="35"/>
      <c r="R132" s="35"/>
    </row>
    <row r="133" spans="1:18" x14ac:dyDescent="0.2">
      <c r="A133" s="10"/>
      <c r="O133" s="35"/>
      <c r="P133" s="35"/>
      <c r="Q133" s="35"/>
      <c r="R133" s="35"/>
    </row>
    <row r="134" spans="1:18" x14ac:dyDescent="0.2">
      <c r="A134" s="10"/>
      <c r="O134" s="35"/>
      <c r="P134" s="35"/>
      <c r="Q134" s="35"/>
      <c r="R134" s="35"/>
    </row>
    <row r="135" spans="1:18" x14ac:dyDescent="0.2">
      <c r="A135" s="10"/>
      <c r="O135" s="35"/>
      <c r="P135" s="35"/>
      <c r="Q135" s="35"/>
      <c r="R135" s="35"/>
    </row>
    <row r="136" spans="1:18" x14ac:dyDescent="0.2">
      <c r="A136" s="10"/>
      <c r="O136" s="35"/>
      <c r="P136" s="35"/>
      <c r="Q136" s="35"/>
      <c r="R136" s="35"/>
    </row>
    <row r="137" spans="1:18" x14ac:dyDescent="0.2">
      <c r="A137" s="10"/>
      <c r="O137" s="35"/>
      <c r="P137" s="35"/>
      <c r="Q137" s="35"/>
      <c r="R137" s="35"/>
    </row>
    <row r="138" spans="1:18" x14ac:dyDescent="0.2">
      <c r="A138" s="10"/>
      <c r="O138" s="35"/>
      <c r="P138" s="35"/>
      <c r="Q138" s="35"/>
      <c r="R138" s="35"/>
    </row>
    <row r="139" spans="1:18" x14ac:dyDescent="0.2">
      <c r="A139" s="10"/>
      <c r="O139" s="35"/>
      <c r="P139" s="35"/>
      <c r="Q139" s="35"/>
      <c r="R139" s="35"/>
    </row>
    <row r="140" spans="1:18" x14ac:dyDescent="0.2">
      <c r="A140" s="10"/>
      <c r="O140" s="35"/>
      <c r="P140" s="35"/>
      <c r="Q140" s="35"/>
      <c r="R140" s="35"/>
    </row>
    <row r="141" spans="1:18" x14ac:dyDescent="0.2">
      <c r="A141" s="10"/>
      <c r="O141" s="35"/>
      <c r="P141" s="35"/>
      <c r="Q141" s="35"/>
      <c r="R141" s="35"/>
    </row>
    <row r="142" spans="1:18" x14ac:dyDescent="0.2">
      <c r="A142" s="10"/>
      <c r="O142" s="35"/>
      <c r="P142" s="35"/>
      <c r="Q142" s="35"/>
      <c r="R142" s="35"/>
    </row>
    <row r="143" spans="1:18" x14ac:dyDescent="0.2">
      <c r="A143" s="10"/>
      <c r="O143" s="35"/>
      <c r="P143" s="35"/>
      <c r="Q143" s="35"/>
      <c r="R143" s="35"/>
    </row>
    <row r="144" spans="1:18" x14ac:dyDescent="0.2">
      <c r="A144" s="10"/>
      <c r="O144" s="35"/>
      <c r="P144" s="35"/>
      <c r="Q144" s="35"/>
      <c r="R144" s="35"/>
    </row>
    <row r="145" spans="1:18" x14ac:dyDescent="0.2">
      <c r="A145" s="10"/>
      <c r="O145" s="35"/>
      <c r="P145" s="35"/>
      <c r="Q145" s="35"/>
      <c r="R145" s="35"/>
    </row>
    <row r="146" spans="1:18" x14ac:dyDescent="0.2">
      <c r="A146" s="10"/>
      <c r="O146" s="35"/>
      <c r="P146" s="35"/>
      <c r="Q146" s="35"/>
      <c r="R146" s="35"/>
    </row>
    <row r="147" spans="1:18" x14ac:dyDescent="0.2">
      <c r="A147" s="10"/>
      <c r="O147" s="35"/>
      <c r="P147" s="35"/>
      <c r="Q147" s="35"/>
      <c r="R147" s="35"/>
    </row>
    <row r="148" spans="1:18" x14ac:dyDescent="0.2">
      <c r="A148" s="10"/>
      <c r="O148" s="35"/>
      <c r="P148" s="35"/>
      <c r="Q148" s="35"/>
      <c r="R148" s="35"/>
    </row>
    <row r="149" spans="1:18" x14ac:dyDescent="0.2">
      <c r="A149" s="10"/>
      <c r="O149" s="35"/>
      <c r="P149" s="35"/>
      <c r="Q149" s="35"/>
      <c r="R149" s="35"/>
    </row>
    <row r="150" spans="1:18" x14ac:dyDescent="0.2">
      <c r="A150" s="10"/>
      <c r="O150" s="35"/>
      <c r="P150" s="35"/>
      <c r="Q150" s="35"/>
      <c r="R150" s="35"/>
    </row>
    <row r="151" spans="1:18" x14ac:dyDescent="0.2">
      <c r="A151" s="10"/>
      <c r="O151" s="35"/>
      <c r="P151" s="35"/>
      <c r="Q151" s="35"/>
      <c r="R151" s="35"/>
    </row>
    <row r="152" spans="1:18" x14ac:dyDescent="0.2">
      <c r="A152" s="10"/>
      <c r="O152" s="35"/>
      <c r="P152" s="35"/>
      <c r="Q152" s="35"/>
      <c r="R152" s="35"/>
    </row>
    <row r="153" spans="1:18" x14ac:dyDescent="0.2">
      <c r="A153" s="10"/>
      <c r="O153" s="35"/>
      <c r="P153" s="35"/>
      <c r="Q153" s="35"/>
      <c r="R153" s="35"/>
    </row>
    <row r="154" spans="1:18" x14ac:dyDescent="0.2">
      <c r="A154" s="10"/>
      <c r="O154" s="35"/>
      <c r="P154" s="35"/>
      <c r="Q154" s="35"/>
      <c r="R154" s="35"/>
    </row>
    <row r="155" spans="1:18" x14ac:dyDescent="0.2">
      <c r="A155" s="10"/>
      <c r="O155" s="35"/>
      <c r="P155" s="35"/>
      <c r="Q155" s="35"/>
      <c r="R155" s="35"/>
    </row>
    <row r="156" spans="1:18" x14ac:dyDescent="0.2">
      <c r="A156" s="10"/>
      <c r="O156" s="35"/>
      <c r="P156" s="35"/>
      <c r="Q156" s="35"/>
      <c r="R156" s="35"/>
    </row>
    <row r="157" spans="1:18" x14ac:dyDescent="0.2">
      <c r="A157" s="10"/>
      <c r="O157" s="35"/>
      <c r="P157" s="35"/>
      <c r="Q157" s="35"/>
      <c r="R157" s="35"/>
    </row>
    <row r="158" spans="1:18" x14ac:dyDescent="0.2">
      <c r="A158" s="10"/>
      <c r="O158" s="35"/>
      <c r="P158" s="35"/>
      <c r="Q158" s="35"/>
      <c r="R158" s="35"/>
    </row>
    <row r="159" spans="1:18" x14ac:dyDescent="0.2">
      <c r="A159" s="10"/>
      <c r="O159" s="35"/>
      <c r="P159" s="35"/>
      <c r="Q159" s="35"/>
      <c r="R159" s="35"/>
    </row>
    <row r="160" spans="1:18" x14ac:dyDescent="0.2">
      <c r="A160" s="10"/>
      <c r="O160" s="35"/>
      <c r="P160" s="35"/>
      <c r="Q160" s="35"/>
      <c r="R160" s="35"/>
    </row>
    <row r="161" spans="1:18" x14ac:dyDescent="0.2">
      <c r="A161" s="10"/>
      <c r="O161" s="35"/>
      <c r="P161" s="35"/>
      <c r="Q161" s="35"/>
      <c r="R161" s="35"/>
    </row>
    <row r="162" spans="1:18" x14ac:dyDescent="0.2">
      <c r="A162" s="10"/>
      <c r="O162" s="35"/>
      <c r="P162" s="35"/>
      <c r="Q162" s="35"/>
      <c r="R162" s="35"/>
    </row>
    <row r="163" spans="1:18" x14ac:dyDescent="0.2">
      <c r="A163" s="10"/>
      <c r="O163" s="35"/>
      <c r="P163" s="35"/>
      <c r="Q163" s="35"/>
      <c r="R163" s="35"/>
    </row>
    <row r="164" spans="1:18" x14ac:dyDescent="0.2">
      <c r="A164" s="10"/>
      <c r="O164" s="35"/>
      <c r="P164" s="35"/>
      <c r="Q164" s="35"/>
      <c r="R164" s="35"/>
    </row>
    <row r="165" spans="1:18" x14ac:dyDescent="0.2">
      <c r="A165" s="10"/>
      <c r="O165" s="35">
        <v>10668000</v>
      </c>
      <c r="P165" s="35"/>
      <c r="Q165" s="35"/>
      <c r="R165" s="35"/>
    </row>
    <row r="166" spans="1:18" x14ac:dyDescent="0.2">
      <c r="A166" s="10"/>
      <c r="O166" s="35">
        <f>SUM(O11:O165)</f>
        <v>10668000</v>
      </c>
      <c r="P166" s="35"/>
      <c r="Q166" s="35"/>
      <c r="R166" s="35"/>
    </row>
    <row r="167" spans="1:18" x14ac:dyDescent="0.2">
      <c r="A167" s="10"/>
      <c r="O167" s="35"/>
      <c r="P167" s="35"/>
      <c r="Q167" s="35"/>
      <c r="R167" s="35"/>
    </row>
    <row r="168" spans="1:18" x14ac:dyDescent="0.2">
      <c r="A168" s="10"/>
      <c r="O168" s="35"/>
      <c r="P168" s="35"/>
      <c r="Q168" s="35"/>
      <c r="R168" s="35"/>
    </row>
    <row r="169" spans="1:18" x14ac:dyDescent="0.2">
      <c r="A169" s="10"/>
      <c r="O169" s="35"/>
      <c r="P169" s="35"/>
      <c r="Q169" s="35"/>
      <c r="R169" s="35"/>
    </row>
    <row r="170" spans="1:18" x14ac:dyDescent="0.2">
      <c r="A170" s="10"/>
      <c r="O170" s="35"/>
      <c r="P170" s="35"/>
      <c r="Q170" s="35"/>
      <c r="R170" s="35"/>
    </row>
    <row r="171" spans="1:18" x14ac:dyDescent="0.2">
      <c r="A171" s="10"/>
      <c r="O171" s="35"/>
      <c r="P171" s="35"/>
      <c r="Q171" s="35"/>
      <c r="R171" s="35"/>
    </row>
    <row r="172" spans="1:18" x14ac:dyDescent="0.2">
      <c r="A172" s="10"/>
      <c r="O172" s="35"/>
      <c r="P172" s="35"/>
      <c r="Q172" s="35"/>
      <c r="R172" s="35"/>
    </row>
    <row r="173" spans="1:18" x14ac:dyDescent="0.2">
      <c r="A173" s="10"/>
      <c r="O173" s="35"/>
      <c r="P173" s="35"/>
      <c r="Q173" s="35"/>
      <c r="R173" s="35"/>
    </row>
    <row r="174" spans="1:18" x14ac:dyDescent="0.2">
      <c r="A174" s="10"/>
      <c r="O174" s="35"/>
      <c r="P174" s="35"/>
      <c r="Q174" s="35"/>
      <c r="R174" s="35"/>
    </row>
    <row r="175" spans="1:18" x14ac:dyDescent="0.2">
      <c r="A175" s="10"/>
      <c r="O175" s="35"/>
      <c r="P175" s="35"/>
      <c r="Q175" s="35"/>
      <c r="R175" s="35"/>
    </row>
    <row r="176" spans="1:18" x14ac:dyDescent="0.2">
      <c r="A176" s="10"/>
      <c r="O176" s="35"/>
      <c r="P176" s="35"/>
      <c r="Q176" s="35"/>
      <c r="R176" s="35"/>
    </row>
    <row r="177" spans="1:18" x14ac:dyDescent="0.2">
      <c r="A177" s="10"/>
      <c r="O177" s="35"/>
      <c r="P177" s="35"/>
      <c r="Q177" s="35"/>
      <c r="R177" s="35"/>
    </row>
    <row r="178" spans="1:18" x14ac:dyDescent="0.2">
      <c r="A178" s="10"/>
      <c r="O178" s="35"/>
      <c r="P178" s="35"/>
      <c r="Q178" s="35"/>
      <c r="R178" s="35"/>
    </row>
    <row r="179" spans="1:18" x14ac:dyDescent="0.2">
      <c r="A179" s="10"/>
      <c r="O179" s="35"/>
      <c r="P179" s="35"/>
      <c r="Q179" s="35"/>
      <c r="R179" s="35"/>
    </row>
    <row r="180" spans="1:18" x14ac:dyDescent="0.2">
      <c r="A180" s="10"/>
      <c r="O180" s="35"/>
      <c r="P180" s="35"/>
      <c r="Q180" s="35"/>
      <c r="R180" s="35"/>
    </row>
    <row r="181" spans="1:18" x14ac:dyDescent="0.2">
      <c r="A181" s="10"/>
      <c r="O181" s="35"/>
      <c r="P181" s="35"/>
      <c r="Q181" s="35"/>
      <c r="R181" s="35"/>
    </row>
    <row r="182" spans="1:18" x14ac:dyDescent="0.2">
      <c r="A182" s="10"/>
      <c r="O182" s="35"/>
      <c r="P182" s="35"/>
      <c r="Q182" s="35"/>
      <c r="R182" s="35"/>
    </row>
    <row r="183" spans="1:18" x14ac:dyDescent="0.2">
      <c r="A183" s="10"/>
      <c r="O183" s="35"/>
      <c r="P183" s="35"/>
      <c r="Q183" s="35"/>
      <c r="R183" s="35"/>
    </row>
    <row r="184" spans="1:18" x14ac:dyDescent="0.2">
      <c r="A184" s="10"/>
      <c r="O184" s="35"/>
      <c r="P184" s="35"/>
      <c r="Q184" s="35"/>
      <c r="R184" s="35"/>
    </row>
    <row r="185" spans="1:18" x14ac:dyDescent="0.2">
      <c r="A185" s="10"/>
      <c r="O185" s="35"/>
      <c r="P185" s="35"/>
      <c r="Q185" s="35"/>
      <c r="R185" s="35"/>
    </row>
    <row r="186" spans="1:18" x14ac:dyDescent="0.2">
      <c r="A186" s="10"/>
      <c r="O186" s="35"/>
      <c r="P186" s="35"/>
      <c r="Q186" s="35"/>
      <c r="R186" s="35"/>
    </row>
    <row r="187" spans="1:18" x14ac:dyDescent="0.2">
      <c r="A187" s="10"/>
      <c r="O187" s="35"/>
      <c r="P187" s="35"/>
      <c r="Q187" s="35"/>
      <c r="R187" s="35"/>
    </row>
    <row r="188" spans="1:18" x14ac:dyDescent="0.2">
      <c r="A188" s="10"/>
      <c r="O188" s="35"/>
      <c r="P188" s="35"/>
      <c r="Q188" s="35"/>
      <c r="R188" s="35"/>
    </row>
    <row r="189" spans="1:18" x14ac:dyDescent="0.2">
      <c r="A189" s="10"/>
      <c r="O189" s="35"/>
      <c r="P189" s="35"/>
      <c r="Q189" s="35"/>
      <c r="R189" s="35"/>
    </row>
    <row r="190" spans="1:18" x14ac:dyDescent="0.2">
      <c r="A190" s="10"/>
      <c r="O190" s="35"/>
      <c r="P190" s="35"/>
      <c r="Q190" s="35"/>
      <c r="R190" s="35"/>
    </row>
    <row r="191" spans="1:18" x14ac:dyDescent="0.2">
      <c r="A191" s="10"/>
      <c r="O191" s="35"/>
      <c r="P191" s="35"/>
      <c r="Q191" s="35"/>
      <c r="R191" s="35"/>
    </row>
    <row r="192" spans="1:18" x14ac:dyDescent="0.2">
      <c r="A192" s="10"/>
      <c r="O192" s="35"/>
      <c r="P192" s="35"/>
      <c r="Q192" s="35"/>
      <c r="R192" s="35"/>
    </row>
    <row r="193" spans="1:18" x14ac:dyDescent="0.2">
      <c r="A193" s="10"/>
      <c r="O193" s="35"/>
      <c r="P193" s="35"/>
      <c r="Q193" s="35"/>
      <c r="R193" s="35"/>
    </row>
    <row r="194" spans="1:18" x14ac:dyDescent="0.2">
      <c r="A194" s="10"/>
      <c r="O194" s="35"/>
      <c r="P194" s="35"/>
      <c r="Q194" s="35"/>
      <c r="R194" s="35"/>
    </row>
    <row r="195" spans="1:18" x14ac:dyDescent="0.2">
      <c r="A195" s="10"/>
      <c r="O195" s="35"/>
      <c r="P195" s="35"/>
      <c r="Q195" s="35"/>
      <c r="R195" s="35"/>
    </row>
    <row r="196" spans="1:18" x14ac:dyDescent="0.2">
      <c r="A196" s="10"/>
      <c r="O196" s="35"/>
      <c r="P196" s="35"/>
      <c r="Q196" s="35"/>
      <c r="R196" s="35"/>
    </row>
    <row r="197" spans="1:18" x14ac:dyDescent="0.2">
      <c r="O197" s="35"/>
      <c r="P197" s="35"/>
      <c r="Q197" s="35"/>
      <c r="R197" s="35"/>
    </row>
    <row r="198" spans="1:18" x14ac:dyDescent="0.2">
      <c r="O198" s="35"/>
      <c r="P198" s="35"/>
      <c r="Q198" s="35"/>
      <c r="R198" s="35"/>
    </row>
    <row r="199" spans="1:18" x14ac:dyDescent="0.2">
      <c r="O199" s="35"/>
      <c r="P199" s="35"/>
      <c r="Q199" s="35"/>
      <c r="R199" s="35"/>
    </row>
    <row r="200" spans="1:18" x14ac:dyDescent="0.2">
      <c r="O200" s="35"/>
      <c r="P200" s="35"/>
      <c r="Q200" s="35"/>
      <c r="R200" s="35"/>
    </row>
    <row r="201" spans="1:18" x14ac:dyDescent="0.2">
      <c r="O201" s="35"/>
      <c r="P201" s="35"/>
      <c r="Q201" s="35"/>
      <c r="R201" s="35"/>
    </row>
  </sheetData>
  <mergeCells count="21">
    <mergeCell ref="J6:K6"/>
    <mergeCell ref="L6:N6"/>
    <mergeCell ref="J7:J8"/>
    <mergeCell ref="K7:K8"/>
    <mergeCell ref="L7:L8"/>
    <mergeCell ref="M7:M8"/>
    <mergeCell ref="N7:N8"/>
    <mergeCell ref="A3:D3"/>
    <mergeCell ref="A106:A108"/>
    <mergeCell ref="A6:A8"/>
    <mergeCell ref="B6:D6"/>
    <mergeCell ref="B7:B8"/>
    <mergeCell ref="C7:C8"/>
    <mergeCell ref="D7:D8"/>
    <mergeCell ref="E6:F6"/>
    <mergeCell ref="G6:I6"/>
    <mergeCell ref="E7:E8"/>
    <mergeCell ref="F7:F8"/>
    <mergeCell ref="G7:G8"/>
    <mergeCell ref="H7:H8"/>
    <mergeCell ref="I7:I8"/>
  </mergeCells>
  <phoneticPr fontId="0" type="noConversion"/>
  <printOptions horizontalCentered="1"/>
  <pageMargins left="0.19685039370078741" right="0.19685039370078741" top="0.19685039370078741" bottom="0" header="0.51181102362204722" footer="0.51181102362204722"/>
  <pageSetup paperSize="8" fitToHeight="0" orientation="portrait" r:id="rId1"/>
  <headerFooter alignWithMargins="0">
    <oddFooter xml:space="preserve">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3DF1C-D122-4F65-9FD3-A98BDE71901A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 </vt:lpstr>
      <vt:lpstr>Munka2</vt:lpstr>
      <vt:lpstr>Munka3</vt:lpstr>
      <vt:lpstr>'Munka1 '!Nyomtatási_terület</vt:lpstr>
      <vt:lpstr>Munka2!Nyomtatási_terület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2025-10-13T09:36:51Z</cp:lastPrinted>
  <dcterms:created xsi:type="dcterms:W3CDTF">1997-01-17T14:02:09Z</dcterms:created>
  <dcterms:modified xsi:type="dcterms:W3CDTF">2025-10-17T09:38:20Z</dcterms:modified>
</cp:coreProperties>
</file>